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630" yWindow="540" windowWidth="15015" windowHeight="13740"/>
  </bookViews>
  <sheets>
    <sheet name=" 7-10" sheetId="18" r:id="rId1"/>
  </sheets>
  <definedNames>
    <definedName name="_xlnm.Print_Area" localSheetId="0">' 7-10'!$A$1:$U$262</definedName>
  </definedNames>
  <calcPr calcId="125725"/>
</workbook>
</file>

<file path=xl/calcChain.xml><?xml version="1.0" encoding="utf-8"?>
<calcChain xmlns="http://schemas.openxmlformats.org/spreadsheetml/2006/main">
  <c r="C88" i="18"/>
  <c r="E88"/>
  <c r="F88"/>
  <c r="G88"/>
  <c r="H88"/>
  <c r="I88"/>
  <c r="J88"/>
  <c r="K88"/>
  <c r="L88"/>
  <c r="M88"/>
  <c r="N88"/>
  <c r="O88"/>
  <c r="P88"/>
  <c r="Q88"/>
  <c r="R88"/>
  <c r="S88"/>
  <c r="T88"/>
  <c r="U88"/>
  <c r="D88"/>
  <c r="C156" l="1"/>
  <c r="D260" l="1"/>
  <c r="E260"/>
  <c r="F260"/>
  <c r="G260"/>
  <c r="H260"/>
  <c r="I260"/>
  <c r="J260"/>
  <c r="K260"/>
  <c r="L260"/>
  <c r="M260"/>
  <c r="N260"/>
  <c r="O260"/>
  <c r="P260"/>
  <c r="Q260"/>
  <c r="R260"/>
  <c r="S260"/>
  <c r="T260"/>
  <c r="U260"/>
  <c r="C260"/>
  <c r="E222"/>
  <c r="F222"/>
  <c r="G222"/>
  <c r="H222"/>
  <c r="I222"/>
  <c r="J222"/>
  <c r="K222"/>
  <c r="L222"/>
  <c r="M222"/>
  <c r="N222"/>
  <c r="O222"/>
  <c r="P222"/>
  <c r="Q222"/>
  <c r="R222"/>
  <c r="S222"/>
  <c r="T222"/>
  <c r="U222"/>
  <c r="D222"/>
  <c r="D200"/>
  <c r="D178"/>
  <c r="D156"/>
  <c r="C134"/>
  <c r="E134"/>
  <c r="F134"/>
  <c r="G134"/>
  <c r="H134"/>
  <c r="I134"/>
  <c r="J134"/>
  <c r="K134"/>
  <c r="L134"/>
  <c r="M134"/>
  <c r="N134"/>
  <c r="O134"/>
  <c r="P134"/>
  <c r="Q134"/>
  <c r="R134"/>
  <c r="S134"/>
  <c r="T134"/>
  <c r="U134"/>
  <c r="D134"/>
  <c r="D118"/>
  <c r="E97"/>
  <c r="F97"/>
  <c r="G97"/>
  <c r="H97"/>
  <c r="I97"/>
  <c r="J97"/>
  <c r="K97"/>
  <c r="L97"/>
  <c r="M97"/>
  <c r="N97"/>
  <c r="O97"/>
  <c r="P97"/>
  <c r="Q97"/>
  <c r="R97"/>
  <c r="S97"/>
  <c r="T97"/>
  <c r="U97"/>
  <c r="D97"/>
  <c r="C73"/>
  <c r="D73"/>
  <c r="C214"/>
  <c r="C223" s="1"/>
  <c r="E73"/>
  <c r="F73"/>
  <c r="G73"/>
  <c r="H73"/>
  <c r="I73"/>
  <c r="J73"/>
  <c r="K73"/>
  <c r="L73"/>
  <c r="M73"/>
  <c r="N73"/>
  <c r="O73"/>
  <c r="P73"/>
  <c r="Q73"/>
  <c r="R73"/>
  <c r="S73"/>
  <c r="T73"/>
  <c r="U73"/>
  <c r="C65"/>
  <c r="C74" s="1"/>
  <c r="D65"/>
  <c r="C261"/>
  <c r="D236"/>
  <c r="D214"/>
  <c r="E156"/>
  <c r="F156"/>
  <c r="G156"/>
  <c r="H156"/>
  <c r="I156"/>
  <c r="J156"/>
  <c r="K156"/>
  <c r="L156"/>
  <c r="M156"/>
  <c r="N156"/>
  <c r="O156"/>
  <c r="P156"/>
  <c r="Q156"/>
  <c r="R156"/>
  <c r="S156"/>
  <c r="T156"/>
  <c r="U156"/>
  <c r="C135"/>
  <c r="C111"/>
  <c r="C119" s="1"/>
  <c r="C27"/>
  <c r="C28" s="1"/>
  <c r="C42"/>
  <c r="D42"/>
  <c r="D74" l="1"/>
  <c r="E65"/>
  <c r="E74" s="1"/>
  <c r="F65"/>
  <c r="F74" s="1"/>
  <c r="G65"/>
  <c r="G74" s="1"/>
  <c r="H65"/>
  <c r="H74" s="1"/>
  <c r="I65"/>
  <c r="I74" s="1"/>
  <c r="J65"/>
  <c r="J74" s="1"/>
  <c r="K65"/>
  <c r="K74" s="1"/>
  <c r="L65"/>
  <c r="L74" s="1"/>
  <c r="M65"/>
  <c r="M74" s="1"/>
  <c r="N65"/>
  <c r="N74" s="1"/>
  <c r="O65"/>
  <c r="O74" s="1"/>
  <c r="P65"/>
  <c r="P74" s="1"/>
  <c r="Q65"/>
  <c r="Q74" s="1"/>
  <c r="R65"/>
  <c r="R74" s="1"/>
  <c r="S65"/>
  <c r="S74" s="1"/>
  <c r="T65"/>
  <c r="T74" s="1"/>
  <c r="U65"/>
  <c r="U74" s="1"/>
  <c r="G118"/>
  <c r="C236"/>
  <c r="C245" s="1"/>
  <c r="E236"/>
  <c r="F236"/>
  <c r="G236"/>
  <c r="H236"/>
  <c r="I236"/>
  <c r="J236"/>
  <c r="K236"/>
  <c r="L236"/>
  <c r="M236"/>
  <c r="N236"/>
  <c r="O236"/>
  <c r="P236"/>
  <c r="Q236"/>
  <c r="R236"/>
  <c r="S236"/>
  <c r="T236"/>
  <c r="U236"/>
  <c r="E214"/>
  <c r="F214"/>
  <c r="G214"/>
  <c r="H214"/>
  <c r="I214"/>
  <c r="J214"/>
  <c r="K214"/>
  <c r="L214"/>
  <c r="M214"/>
  <c r="N214"/>
  <c r="O214"/>
  <c r="P214"/>
  <c r="Q214"/>
  <c r="R214"/>
  <c r="S214"/>
  <c r="T214"/>
  <c r="U214"/>
  <c r="D192"/>
  <c r="E192"/>
  <c r="F192"/>
  <c r="G192"/>
  <c r="H192"/>
  <c r="I192"/>
  <c r="J192"/>
  <c r="K192"/>
  <c r="L192"/>
  <c r="M192"/>
  <c r="N192"/>
  <c r="O192"/>
  <c r="P192"/>
  <c r="Q192"/>
  <c r="R192"/>
  <c r="S192"/>
  <c r="T192"/>
  <c r="U192"/>
  <c r="C192"/>
  <c r="C201" s="1"/>
  <c r="E170"/>
  <c r="F170"/>
  <c r="G170"/>
  <c r="H170"/>
  <c r="I170"/>
  <c r="J170"/>
  <c r="K170"/>
  <c r="L170"/>
  <c r="M170"/>
  <c r="N170"/>
  <c r="O170"/>
  <c r="P170"/>
  <c r="Q170"/>
  <c r="R170"/>
  <c r="S170"/>
  <c r="T170"/>
  <c r="U170"/>
  <c r="C170"/>
  <c r="C179" s="1"/>
  <c r="D170"/>
  <c r="D149"/>
  <c r="E149"/>
  <c r="F149"/>
  <c r="G149"/>
  <c r="H149"/>
  <c r="I149"/>
  <c r="J149"/>
  <c r="K149"/>
  <c r="L149"/>
  <c r="M149"/>
  <c r="N149"/>
  <c r="O149"/>
  <c r="P149"/>
  <c r="Q149"/>
  <c r="R149"/>
  <c r="S149"/>
  <c r="T149"/>
  <c r="U149"/>
  <c r="C149"/>
  <c r="C157" s="1"/>
  <c r="D111"/>
  <c r="E111"/>
  <c r="F111"/>
  <c r="G111"/>
  <c r="H111"/>
  <c r="I111"/>
  <c r="J111"/>
  <c r="K111"/>
  <c r="L111"/>
  <c r="M111"/>
  <c r="N111"/>
  <c r="O111"/>
  <c r="P111"/>
  <c r="Q111"/>
  <c r="R111"/>
  <c r="S111"/>
  <c r="T111"/>
  <c r="U111"/>
  <c r="C98" l="1"/>
  <c r="C51" l="1"/>
  <c r="E42"/>
  <c r="F42"/>
  <c r="G42"/>
  <c r="H42"/>
  <c r="I42"/>
  <c r="J42"/>
  <c r="K42"/>
  <c r="L42"/>
  <c r="M42"/>
  <c r="N42"/>
  <c r="O42"/>
  <c r="P42"/>
  <c r="Q42"/>
  <c r="R42"/>
  <c r="S42"/>
  <c r="T42"/>
  <c r="U42"/>
  <c r="E20" l="1"/>
  <c r="F20"/>
  <c r="G20"/>
  <c r="H20"/>
  <c r="I20"/>
  <c r="J20"/>
  <c r="K20"/>
  <c r="L20"/>
  <c r="M20"/>
  <c r="N20"/>
  <c r="O20"/>
  <c r="P20"/>
  <c r="Q20"/>
  <c r="R20"/>
  <c r="S20"/>
  <c r="T20"/>
  <c r="U20"/>
  <c r="D20"/>
  <c r="D27" l="1"/>
  <c r="D28" s="1"/>
  <c r="E27"/>
  <c r="E28" s="1"/>
  <c r="F27"/>
  <c r="F28" s="1"/>
  <c r="G27"/>
  <c r="G28" s="1"/>
  <c r="H27"/>
  <c r="H28" s="1"/>
  <c r="I27"/>
  <c r="I28" s="1"/>
  <c r="J27"/>
  <c r="J28" s="1"/>
  <c r="K27"/>
  <c r="K28" s="1"/>
  <c r="L27"/>
  <c r="L28" s="1"/>
  <c r="M27"/>
  <c r="M28" s="1"/>
  <c r="N27"/>
  <c r="N28" s="1"/>
  <c r="O27"/>
  <c r="O28" s="1"/>
  <c r="P27"/>
  <c r="P28" s="1"/>
  <c r="Q27"/>
  <c r="Q28" s="1"/>
  <c r="R27"/>
  <c r="R28" s="1"/>
  <c r="S27"/>
  <c r="S28" s="1"/>
  <c r="T27"/>
  <c r="T28" s="1"/>
  <c r="U27"/>
  <c r="U28" s="1"/>
  <c r="D201" l="1"/>
  <c r="E178" l="1"/>
  <c r="E179" s="1"/>
  <c r="F178"/>
  <c r="F179" s="1"/>
  <c r="G178"/>
  <c r="G179" s="1"/>
  <c r="H178"/>
  <c r="H179" s="1"/>
  <c r="I178"/>
  <c r="I179" s="1"/>
  <c r="J178"/>
  <c r="J179" s="1"/>
  <c r="K178"/>
  <c r="K179" s="1"/>
  <c r="L178"/>
  <c r="L179" s="1"/>
  <c r="M178"/>
  <c r="M179" s="1"/>
  <c r="N178"/>
  <c r="N179" s="1"/>
  <c r="O178"/>
  <c r="O179" s="1"/>
  <c r="P178"/>
  <c r="P179" s="1"/>
  <c r="Q178"/>
  <c r="Q179" s="1"/>
  <c r="R178"/>
  <c r="R179" s="1"/>
  <c r="S178"/>
  <c r="S179" s="1"/>
  <c r="T178"/>
  <c r="T179" s="1"/>
  <c r="U178"/>
  <c r="U179" s="1"/>
  <c r="D179"/>
  <c r="D157"/>
  <c r="D135"/>
  <c r="E118"/>
  <c r="E119" s="1"/>
  <c r="F118"/>
  <c r="F119" s="1"/>
  <c r="G119"/>
  <c r="H118"/>
  <c r="H119" s="1"/>
  <c r="I118"/>
  <c r="I119" s="1"/>
  <c r="J118"/>
  <c r="J119" s="1"/>
  <c r="K118"/>
  <c r="K119" s="1"/>
  <c r="L118"/>
  <c r="L119" s="1"/>
  <c r="M118"/>
  <c r="M119" s="1"/>
  <c r="N118"/>
  <c r="N119" s="1"/>
  <c r="O118"/>
  <c r="O119" s="1"/>
  <c r="P118"/>
  <c r="P119" s="1"/>
  <c r="Q118"/>
  <c r="Q119" s="1"/>
  <c r="R118"/>
  <c r="R119" s="1"/>
  <c r="S118"/>
  <c r="S119" s="1"/>
  <c r="T118"/>
  <c r="T119" s="1"/>
  <c r="U118"/>
  <c r="U119" s="1"/>
  <c r="D119"/>
  <c r="D98"/>
  <c r="U98"/>
  <c r="T98"/>
  <c r="S98"/>
  <c r="R98"/>
  <c r="Q98"/>
  <c r="P98"/>
  <c r="O98"/>
  <c r="N98"/>
  <c r="M98"/>
  <c r="L98"/>
  <c r="K98"/>
  <c r="J98"/>
  <c r="I98"/>
  <c r="H98"/>
  <c r="G98"/>
  <c r="F98"/>
  <c r="E98"/>
  <c r="D50"/>
  <c r="D51" s="1"/>
  <c r="E50"/>
  <c r="E51" s="1"/>
  <c r="F50"/>
  <c r="F51" s="1"/>
  <c r="G50"/>
  <c r="G51" s="1"/>
  <c r="H50"/>
  <c r="H51" s="1"/>
  <c r="I50"/>
  <c r="I51" s="1"/>
  <c r="J50"/>
  <c r="J51" s="1"/>
  <c r="K50"/>
  <c r="K51" s="1"/>
  <c r="L50"/>
  <c r="L51" s="1"/>
  <c r="M50"/>
  <c r="M51" s="1"/>
  <c r="N50"/>
  <c r="N51" s="1"/>
  <c r="O50"/>
  <c r="O51" s="1"/>
  <c r="P50"/>
  <c r="P51" s="1"/>
  <c r="Q50"/>
  <c r="Q51" s="1"/>
  <c r="R50"/>
  <c r="R51" s="1"/>
  <c r="S50"/>
  <c r="S51" s="1"/>
  <c r="T50"/>
  <c r="T51" s="1"/>
  <c r="U50"/>
  <c r="U51" s="1"/>
  <c r="G200"/>
  <c r="G201" s="1"/>
  <c r="E157" l="1"/>
  <c r="F157"/>
  <c r="G157"/>
  <c r="H157"/>
  <c r="I157"/>
  <c r="J157"/>
  <c r="K157"/>
  <c r="L157"/>
  <c r="M157"/>
  <c r="N157"/>
  <c r="O157"/>
  <c r="P157"/>
  <c r="Q157"/>
  <c r="R157"/>
  <c r="S157"/>
  <c r="T157"/>
  <c r="U157"/>
  <c r="H200" l="1"/>
  <c r="H201" s="1"/>
  <c r="I200"/>
  <c r="I201" s="1"/>
  <c r="J200"/>
  <c r="J201" s="1"/>
  <c r="K200"/>
  <c r="K201" s="1"/>
  <c r="L200"/>
  <c r="L201" s="1"/>
  <c r="M200"/>
  <c r="M201" s="1"/>
  <c r="N200"/>
  <c r="N201" s="1"/>
  <c r="O200"/>
  <c r="O201" s="1"/>
  <c r="P200"/>
  <c r="P201" s="1"/>
  <c r="Q200"/>
  <c r="Q201" s="1"/>
  <c r="R200"/>
  <c r="R201" s="1"/>
  <c r="S200"/>
  <c r="S201" s="1"/>
  <c r="T200"/>
  <c r="T201" s="1"/>
  <c r="U200"/>
  <c r="U201" s="1"/>
  <c r="F200"/>
  <c r="F201" s="1"/>
  <c r="E200"/>
  <c r="E201" s="1"/>
  <c r="D261"/>
  <c r="D244" l="1"/>
  <c r="D245" s="1"/>
  <c r="E244"/>
  <c r="E245" s="1"/>
  <c r="F244"/>
  <c r="F245" s="1"/>
  <c r="G244"/>
  <c r="G245" s="1"/>
  <c r="H244"/>
  <c r="H245" s="1"/>
  <c r="I244"/>
  <c r="I245" s="1"/>
  <c r="J244"/>
  <c r="J245" s="1"/>
  <c r="K244"/>
  <c r="K245" s="1"/>
  <c r="L244"/>
  <c r="L245" s="1"/>
  <c r="M244"/>
  <c r="M245" s="1"/>
  <c r="N244"/>
  <c r="N245" s="1"/>
  <c r="O244"/>
  <c r="O245" s="1"/>
  <c r="P244"/>
  <c r="P245" s="1"/>
  <c r="Q244"/>
  <c r="Q245" s="1"/>
  <c r="R244"/>
  <c r="R245" s="1"/>
  <c r="S244"/>
  <c r="S245" s="1"/>
  <c r="T244"/>
  <c r="T245" s="1"/>
  <c r="U244"/>
  <c r="U245" s="1"/>
  <c r="E261" l="1"/>
  <c r="F261"/>
  <c r="G261"/>
  <c r="H261"/>
  <c r="I261"/>
  <c r="J261"/>
  <c r="K261"/>
  <c r="L261"/>
  <c r="M261"/>
  <c r="N261"/>
  <c r="O261"/>
  <c r="P261"/>
  <c r="Q261"/>
  <c r="R261"/>
  <c r="S261"/>
  <c r="T261"/>
  <c r="U261"/>
  <c r="D223"/>
  <c r="E223"/>
  <c r="F223"/>
  <c r="G223"/>
  <c r="H223"/>
  <c r="I223"/>
  <c r="J223"/>
  <c r="K223"/>
  <c r="L223"/>
  <c r="M223"/>
  <c r="N223"/>
  <c r="O223"/>
  <c r="P223"/>
  <c r="Q223"/>
  <c r="R223"/>
  <c r="S223"/>
  <c r="T223"/>
  <c r="U223"/>
  <c r="E135"/>
  <c r="F135"/>
  <c r="G135"/>
  <c r="H135"/>
  <c r="I135"/>
  <c r="J135"/>
  <c r="K135"/>
  <c r="L135"/>
  <c r="M135"/>
  <c r="N135"/>
  <c r="O135"/>
  <c r="P135"/>
  <c r="Q135"/>
  <c r="R135"/>
  <c r="S135"/>
  <c r="T135"/>
  <c r="U135"/>
  <c r="C268" l="1"/>
  <c r="F268"/>
  <c r="F269" s="1"/>
  <c r="D268"/>
  <c r="K268"/>
  <c r="K269" s="1"/>
  <c r="E268"/>
  <c r="S268"/>
  <c r="S269" s="1"/>
  <c r="Q268"/>
  <c r="Q269" s="1"/>
  <c r="O268"/>
  <c r="O269" s="1"/>
  <c r="M268"/>
  <c r="M269" s="1"/>
  <c r="I268"/>
  <c r="I269" s="1"/>
  <c r="G268"/>
  <c r="G269" s="1"/>
  <c r="T268"/>
  <c r="T269" s="1"/>
  <c r="R268"/>
  <c r="R269" s="1"/>
  <c r="P268"/>
  <c r="P269" s="1"/>
  <c r="N268"/>
  <c r="N269" s="1"/>
  <c r="L268"/>
  <c r="L269" s="1"/>
  <c r="J268"/>
  <c r="J269" s="1"/>
  <c r="H268"/>
  <c r="H269" s="1"/>
  <c r="D270" l="1"/>
  <c r="E269"/>
  <c r="E270"/>
  <c r="D269"/>
  <c r="C269"/>
</calcChain>
</file>

<file path=xl/sharedStrings.xml><?xml version="1.0" encoding="utf-8"?>
<sst xmlns="http://schemas.openxmlformats.org/spreadsheetml/2006/main" count="926" uniqueCount="171">
  <si>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</si>
  <si>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</si>
  <si>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</si>
  <si>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</si>
  <si>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</si>
  <si>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</si>
  <si>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</si>
  <si>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</si>
  <si>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</si>
  <si>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</si>
  <si>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</si>
  <si>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</si>
  <si>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</si>
  <si>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</si>
  <si>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</si>
  <si>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</si>
  <si>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</si>
  <si>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</si>
  <si>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</si>
  <si>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</si>
  <si>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</si>
  <si>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</si>
  <si>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</si>
  <si>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</si>
  <si>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</si>
  <si>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</si>
  <si>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54-4гн-2020</t>
  </si>
  <si>
    <t>Чай с молоком и сахаром</t>
  </si>
  <si>
    <t>Пром.</t>
  </si>
  <si>
    <t>Хлеб пшеничный</t>
  </si>
  <si>
    <t>Хлеб ржаной</t>
  </si>
  <si>
    <t>Итого за Завтрак</t>
  </si>
  <si>
    <t>Итого за день</t>
  </si>
  <si>
    <t>Вторник, 1 неделя</t>
  </si>
  <si>
    <t>54-21гн-2020</t>
  </si>
  <si>
    <t>Среда, 1 неделя</t>
  </si>
  <si>
    <t>54-13з-2020</t>
  </si>
  <si>
    <t>54-1г-2020</t>
  </si>
  <si>
    <t>Макароны отварные</t>
  </si>
  <si>
    <t xml:space="preserve">54-2м-2020 </t>
  </si>
  <si>
    <t>54-3гн-2020</t>
  </si>
  <si>
    <t>Чай с лимоном и сахаром</t>
  </si>
  <si>
    <t>Четверг, 1 неделя</t>
  </si>
  <si>
    <t>54-11г-2020</t>
  </si>
  <si>
    <t>Картофельное пюре</t>
  </si>
  <si>
    <t>54-2гн-2020</t>
  </si>
  <si>
    <t>Чай с сахаром</t>
  </si>
  <si>
    <t>Пятница, 1 неделя</t>
  </si>
  <si>
    <t>54-6г-2020</t>
  </si>
  <si>
    <t>Рис отварной</t>
  </si>
  <si>
    <t>Суббота, 1 неделя</t>
  </si>
  <si>
    <t>54-16з-2020</t>
  </si>
  <si>
    <t>Винегрет с растительным маслом</t>
  </si>
  <si>
    <t>Кофейный напиток с молоком</t>
  </si>
  <si>
    <t>Понедельник, 2 неделя</t>
  </si>
  <si>
    <t>Вторник, 2 неделя</t>
  </si>
  <si>
    <t>54-12м-2020</t>
  </si>
  <si>
    <t>Плов с курицей</t>
  </si>
  <si>
    <t>Среда, 2 неделя</t>
  </si>
  <si>
    <t>Четверг, 2 неделя</t>
  </si>
  <si>
    <t>Пятница, 2 неделя</t>
  </si>
  <si>
    <t>Суббота, 2 неделя</t>
  </si>
  <si>
    <t>Компот из кураги</t>
  </si>
  <si>
    <t>54-7р-2020</t>
  </si>
  <si>
    <t>Рыба припущенная в молоко</t>
  </si>
  <si>
    <t>Салат из свеклы отварной с растительным маслом</t>
  </si>
  <si>
    <t>150/50</t>
  </si>
  <si>
    <t>1 день, 1 неделя</t>
  </si>
  <si>
    <t xml:space="preserve">2 день, 1 неделя </t>
  </si>
  <si>
    <t xml:space="preserve">3 день, 1 неделя </t>
  </si>
  <si>
    <t xml:space="preserve">4 день, 1 неделя </t>
  </si>
  <si>
    <t xml:space="preserve">5 день, 1 неделя </t>
  </si>
  <si>
    <t xml:space="preserve">6 день, 1 неделя </t>
  </si>
  <si>
    <t xml:space="preserve">7 день, 2 неделя </t>
  </si>
  <si>
    <t xml:space="preserve">8 день, 2 неделя </t>
  </si>
  <si>
    <t>9 день, 2 неделя</t>
  </si>
  <si>
    <t xml:space="preserve">10 день, 2 неделя </t>
  </si>
  <si>
    <t xml:space="preserve">11 день, 2 неделя </t>
  </si>
  <si>
    <t>12 день, 2 неделя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</si>
  <si>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</si>
  <si>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</si>
  <si>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</si>
  <si>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</si>
  <si>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ИТОГО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</si>
  <si>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</si>
  <si>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</si>
  <si>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</si>
  <si>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ИТОГО ПО  МЕНЮ</t>
  </si>
  <si>
    <t>Горячий завтрак</t>
  </si>
  <si>
    <t>ном.рец №174</t>
  </si>
  <si>
    <t>СОГЛАСОВАНО</t>
  </si>
  <si>
    <t>УТВЕРЖДЕНО</t>
  </si>
  <si>
    <t>Тефтели мясные из говядины, полуфабрикат в соусе</t>
  </si>
  <si>
    <t>50/50</t>
  </si>
  <si>
    <t>70/30</t>
  </si>
  <si>
    <t>№243</t>
  </si>
  <si>
    <t>Сосиски говяжьи отварные, п/ф (2 шт)</t>
  </si>
  <si>
    <t>ООО "КРЕПЫШ"</t>
  </si>
  <si>
    <t>_______________________Ефремов В.Ю.</t>
  </si>
  <si>
    <t>75/30</t>
  </si>
  <si>
    <t>Суп картофельный с вермишелью</t>
  </si>
  <si>
    <t>Борщ</t>
  </si>
  <si>
    <t>Булочка ванильная</t>
  </si>
  <si>
    <t>65/35</t>
  </si>
  <si>
    <t>№Т/К 272</t>
  </si>
  <si>
    <t>54-4г-2020</t>
  </si>
  <si>
    <t>Каша гречневая рассыпчатая</t>
  </si>
  <si>
    <t>7-10</t>
  </si>
  <si>
    <t>Завтрак</t>
  </si>
  <si>
    <t xml:space="preserve">Обед </t>
  </si>
  <si>
    <t>Котлета рубленная из говядины с соусом</t>
  </si>
  <si>
    <t>№ Т/К 272</t>
  </si>
  <si>
    <t>Итого за обед</t>
  </si>
  <si>
    <t>Итого за завтрак</t>
  </si>
  <si>
    <t>Обед</t>
  </si>
  <si>
    <t>№ Т/к 438</t>
  </si>
  <si>
    <t>Напиток яблочный</t>
  </si>
  <si>
    <t>Щи из свежей капусты с картофелем</t>
  </si>
  <si>
    <t>№ Т/к 67</t>
  </si>
  <si>
    <t>№ Т/К 40</t>
  </si>
  <si>
    <t>№ Т/К 62</t>
  </si>
  <si>
    <t>№ Т/К 440</t>
  </si>
  <si>
    <t>Напиток из сухофруктов</t>
  </si>
  <si>
    <t>Салат картофельный с морковью и растительным маслом</t>
  </si>
  <si>
    <t>Салат свеколка с маслом растительным</t>
  </si>
  <si>
    <t>№ Т/К 50</t>
  </si>
  <si>
    <t xml:space="preserve">№ Т/к </t>
  </si>
  <si>
    <t>Суп рисовый</t>
  </si>
  <si>
    <t>Какао с молоком</t>
  </si>
  <si>
    <t>№ Т/к №110</t>
  </si>
  <si>
    <t>Бульон с лапшой домашней</t>
  </si>
  <si>
    <t>итого за завтрак</t>
  </si>
  <si>
    <t>Итого за Обед</t>
  </si>
  <si>
    <t>№ Т/к100</t>
  </si>
  <si>
    <t>№ Т/к 99</t>
  </si>
  <si>
    <t>Суп картофельный с бобовыми</t>
  </si>
  <si>
    <t>54-6о</t>
  </si>
  <si>
    <t>Яйцо вареное (1 шт)</t>
  </si>
  <si>
    <t>Сушка простая</t>
  </si>
  <si>
    <t>№ Т/к 15</t>
  </si>
  <si>
    <t>Морковь отварная порциями</t>
  </si>
  <si>
    <t>54-7з-2020</t>
  </si>
  <si>
    <t>Салат из белокочанной капусты с растительным маслом</t>
  </si>
  <si>
    <t>№Т/К 41</t>
  </si>
  <si>
    <t>Салат из моркови с сахаром и растительным маслом</t>
  </si>
  <si>
    <t>54-10В</t>
  </si>
  <si>
    <t>54-9з-2020</t>
  </si>
  <si>
    <t>54-11з-2020</t>
  </si>
  <si>
    <t>Салат из моркови с яблоками с растительным маслом</t>
  </si>
  <si>
    <t>Чай -заварка</t>
  </si>
  <si>
    <t>Напиток апельсиновый</t>
  </si>
  <si>
    <t>60/40</t>
  </si>
  <si>
    <t>Котлета мясная с соусом</t>
  </si>
  <si>
    <t>№Т/К 436</t>
  </si>
  <si>
    <t>Салат из белокочанной капусты с морковью и яблоками с растительным маслом</t>
  </si>
  <si>
    <t>№ рец. 290</t>
  </si>
  <si>
    <t>Птица тушеная в соусе</t>
  </si>
  <si>
    <t>Плов из говядины</t>
  </si>
  <si>
    <t>160/40</t>
  </si>
  <si>
    <t>54-1т-2020</t>
  </si>
  <si>
    <t xml:space="preserve">Запеканка из творога </t>
  </si>
  <si>
    <t>Молоко сгущенное с сахаром</t>
  </si>
  <si>
    <t>Гуляш из говядины</t>
  </si>
  <si>
    <t>Т/к №102</t>
  </si>
  <si>
    <t>Оладьи П/Ф (35 гр) 2шт</t>
  </si>
  <si>
    <t>Фрукт (яблоко, банан, апельсин)</t>
  </si>
  <si>
    <t>Овощи для салатов (морковь, лук, капуста, картофель) урожай 2024 года</t>
  </si>
  <si>
    <t xml:space="preserve">Меню  для организации 2-х разового питания детей возрасте от 7 до 10 лет в образовательных учреждениях Мензелинского района РТ  на 1 полугодие 2024-2025 учебный год. </t>
  </si>
  <si>
    <t>Пряник</t>
  </si>
  <si>
    <t>т/к №410</t>
  </si>
  <si>
    <t xml:space="preserve">Треугольник П/Ф 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</si>
</sst>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0" xfId="0" applyFont="1"/>
    <xf numFmtId="2" fontId="0" fillId="0" borderId="0" xfId="0" applyNumberFormat="1" applyFill="1" applyAlignment="1">
      <alignment horizontal="center"/>
    </xf>
    <xf numFmtId="0" fontId="0" fillId="0" borderId="1" xfId="0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4" xfId="0" applyFont="1" applyFill="1" applyBorder="1" applyAlignment="1"/>
    <xf numFmtId="0" fontId="1" fillId="0" borderId="4" xfId="0" applyFont="1" applyFill="1" applyBorder="1" applyAlignment="1">
      <alignment wrapText="1"/>
    </xf>
    <xf numFmtId="0" fontId="1" fillId="0" borderId="1" xfId="0" applyFont="1" applyFill="1" applyBorder="1"/>
    <xf numFmtId="0" fontId="3" fillId="0" borderId="4" xfId="0" applyFont="1" applyFill="1" applyBorder="1"/>
    <xf numFmtId="0" fontId="3" fillId="0" borderId="10" xfId="0" applyFont="1" applyFill="1" applyBorder="1"/>
    <xf numFmtId="0" fontId="0" fillId="0" borderId="3" xfId="0" applyFill="1" applyBorder="1" applyAlignment="1">
      <alignment horizontal="center"/>
    </xf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right"/>
    </xf>
    <xf numFmtId="0" fontId="0" fillId="0" borderId="2" xfId="0" applyFill="1" applyBorder="1" applyAlignment="1">
      <alignment horizontal="center"/>
    </xf>
    <xf numFmtId="2" fontId="1" fillId="0" borderId="1" xfId="0" applyNumberFormat="1" applyFont="1" applyFill="1" applyBorder="1"/>
    <xf numFmtId="2" fontId="3" fillId="0" borderId="1" xfId="0" applyNumberFormat="1" applyFont="1" applyFill="1" applyBorder="1"/>
    <xf numFmtId="0" fontId="0" fillId="0" borderId="1" xfId="0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3" fillId="0" borderId="0" xfId="0" applyFont="1" applyFill="1" applyBorder="1"/>
    <xf numFmtId="0" fontId="1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" fontId="4" fillId="0" borderId="1" xfId="0" applyNumberFormat="1" applyFont="1" applyFill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1" fontId="1" fillId="0" borderId="1" xfId="0" applyNumberFormat="1" applyFont="1" applyFill="1" applyBorder="1"/>
    <xf numFmtId="1" fontId="3" fillId="0" borderId="1" xfId="0" applyNumberFormat="1" applyFont="1" applyFill="1" applyBorder="1"/>
    <xf numFmtId="0" fontId="5" fillId="0" borderId="0" xfId="0" applyFont="1" applyFill="1"/>
    <xf numFmtId="0" fontId="1" fillId="0" borderId="1" xfId="0" applyFont="1" applyFill="1" applyBorder="1" applyAlignment="1"/>
    <xf numFmtId="49" fontId="5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4" xfId="0" applyFill="1" applyBorder="1"/>
    <xf numFmtId="0" fontId="0" fillId="0" borderId="10" xfId="0" applyFill="1" applyBorder="1"/>
    <xf numFmtId="0" fontId="4" fillId="0" borderId="3" xfId="0" applyFont="1" applyFill="1" applyBorder="1" applyAlignment="1">
      <alignment horizontal="center"/>
    </xf>
    <xf numFmtId="15" fontId="4" fillId="0" borderId="1" xfId="0" applyNumberFormat="1" applyFont="1" applyFill="1" applyBorder="1"/>
    <xf numFmtId="0" fontId="4" fillId="0" borderId="2" xfId="0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2" fontId="0" fillId="0" borderId="1" xfId="0" applyNumberFormat="1" applyFill="1" applyBorder="1" applyAlignment="1">
      <alignment horizontal="center"/>
    </xf>
    <xf numFmtId="0" fontId="4" fillId="0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73"/>
  <sheetViews>
    <sheetView tabSelected="1" topLeftCell="A10" zoomScaleNormal="100" workbookViewId="0">
      <selection activeCell="C155" sqref="C155"/>
    </sheetView>
  </sheetViews>
  <sheetFormatPr defaultRowHeight="15"/>
  <cols>
    <col min="1" max="1" width="14" style="7" customWidth="1"/>
    <col min="2" max="2" width="35.5703125" style="7" customWidth="1"/>
    <col min="3" max="3" width="8.140625" style="7" customWidth="1"/>
    <col min="4" max="4" width="7.85546875" style="7" customWidth="1"/>
    <col min="5" max="6" width="6.28515625" style="7" customWidth="1"/>
    <col min="7" max="7" width="11.85546875" style="7" customWidth="1"/>
    <col min="8" max="21" width="6.28515625" style="7" customWidth="1"/>
    <col min="22" max="23" width="9.140625" style="7"/>
  </cols>
  <sheetData>
    <row r="1" spans="1:21">
      <c r="A1" s="57" t="s">
        <v>90</v>
      </c>
      <c r="B1" s="58"/>
      <c r="O1" s="75" t="s">
        <v>91</v>
      </c>
      <c r="P1" s="76"/>
      <c r="Q1" s="76"/>
      <c r="R1" s="76"/>
      <c r="S1" s="76"/>
      <c r="T1" s="76"/>
      <c r="U1" s="76"/>
    </row>
    <row r="2" spans="1:21" ht="18.75" customHeight="1">
      <c r="A2" s="55"/>
      <c r="B2" s="56"/>
      <c r="C2" s="56"/>
      <c r="D2" s="56"/>
      <c r="E2" s="56"/>
      <c r="F2" s="56"/>
      <c r="G2" s="56"/>
      <c r="O2" s="77" t="s">
        <v>97</v>
      </c>
      <c r="P2" s="78"/>
      <c r="Q2" s="78"/>
      <c r="R2" s="78"/>
      <c r="S2" s="78"/>
      <c r="T2" s="78"/>
      <c r="U2" s="78"/>
    </row>
    <row r="3" spans="1:21" ht="24.75" customHeight="1">
      <c r="A3" s="57"/>
      <c r="B3" s="58"/>
      <c r="C3" s="58"/>
      <c r="D3" s="58"/>
      <c r="E3" s="58"/>
      <c r="F3" s="58"/>
      <c r="G3" s="58"/>
      <c r="O3" s="75" t="s">
        <v>98</v>
      </c>
      <c r="P3" s="76"/>
      <c r="Q3" s="76"/>
      <c r="R3" s="76"/>
      <c r="S3" s="76"/>
      <c r="T3" s="76"/>
      <c r="U3" s="76"/>
    </row>
    <row r="4" spans="1:21">
      <c r="A4" s="8"/>
      <c r="B4" s="8"/>
    </row>
    <row r="5" spans="1:21">
      <c r="B5" s="41"/>
    </row>
    <row r="6" spans="1:21">
      <c r="A6" s="79" t="s">
        <v>167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</row>
    <row r="7" spans="1:21">
      <c r="A7" s="4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21" ht="27.75" customHeight="1">
      <c r="A8" s="61" t="s">
        <v>67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9.5" customHeight="1">
      <c r="A9" s="63" t="s">
        <v>0</v>
      </c>
      <c r="B9" s="63" t="s">
        <v>81</v>
      </c>
      <c r="C9" s="70" t="s">
        <v>1</v>
      </c>
      <c r="D9" s="72" t="s">
        <v>82</v>
      </c>
      <c r="E9" s="73"/>
      <c r="F9" s="74"/>
      <c r="G9" s="64" t="s">
        <v>5</v>
      </c>
      <c r="H9" s="69" t="s">
        <v>79</v>
      </c>
      <c r="I9" s="69"/>
      <c r="J9" s="69"/>
      <c r="K9" s="69"/>
      <c r="L9" s="69"/>
      <c r="M9" s="69" t="s">
        <v>80</v>
      </c>
      <c r="N9" s="69"/>
      <c r="O9" s="69"/>
      <c r="P9" s="69"/>
      <c r="Q9" s="69"/>
      <c r="R9" s="69"/>
      <c r="S9" s="69"/>
      <c r="T9" s="69"/>
      <c r="U9" s="69"/>
    </row>
    <row r="10" spans="1:21" ht="24.75" customHeight="1">
      <c r="A10" s="63"/>
      <c r="B10" s="63"/>
      <c r="C10" s="71"/>
      <c r="D10" s="9" t="s">
        <v>2</v>
      </c>
      <c r="E10" s="10" t="s">
        <v>3</v>
      </c>
      <c r="F10" s="10" t="s">
        <v>4</v>
      </c>
      <c r="G10" s="65"/>
      <c r="H10" s="40" t="s">
        <v>6</v>
      </c>
      <c r="I10" s="40" t="s">
        <v>7</v>
      </c>
      <c r="J10" s="40" t="s">
        <v>8</v>
      </c>
      <c r="K10" s="40" t="s">
        <v>9</v>
      </c>
      <c r="L10" s="40" t="s">
        <v>10</v>
      </c>
      <c r="M10" s="40" t="s">
        <v>11</v>
      </c>
      <c r="N10" s="40" t="s">
        <v>12</v>
      </c>
      <c r="O10" s="40" t="s">
        <v>13</v>
      </c>
      <c r="P10" s="40" t="s">
        <v>14</v>
      </c>
      <c r="Q10" s="40" t="s">
        <v>15</v>
      </c>
      <c r="R10" s="40" t="s">
        <v>16</v>
      </c>
      <c r="S10" s="40" t="s">
        <v>17</v>
      </c>
      <c r="T10" s="40" t="s">
        <v>18</v>
      </c>
      <c r="U10" s="40" t="s">
        <v>19</v>
      </c>
    </row>
    <row r="11" spans="1:21">
      <c r="A11" s="11"/>
      <c r="B11" s="11"/>
      <c r="C11" s="40" t="s">
        <v>20</v>
      </c>
      <c r="D11" s="40" t="s">
        <v>20</v>
      </c>
      <c r="E11" s="40" t="s">
        <v>20</v>
      </c>
      <c r="F11" s="40" t="s">
        <v>20</v>
      </c>
      <c r="G11" s="40" t="s">
        <v>21</v>
      </c>
      <c r="H11" s="40" t="s">
        <v>22</v>
      </c>
      <c r="I11" s="40" t="s">
        <v>22</v>
      </c>
      <c r="J11" s="40" t="s">
        <v>23</v>
      </c>
      <c r="K11" s="40" t="s">
        <v>24</v>
      </c>
      <c r="L11" s="40" t="s">
        <v>22</v>
      </c>
      <c r="M11" s="40" t="s">
        <v>22</v>
      </c>
      <c r="N11" s="40" t="s">
        <v>22</v>
      </c>
      <c r="O11" s="40" t="s">
        <v>22</v>
      </c>
      <c r="P11" s="40" t="s">
        <v>22</v>
      </c>
      <c r="Q11" s="40" t="s">
        <v>22</v>
      </c>
      <c r="R11" s="40" t="s">
        <v>22</v>
      </c>
      <c r="S11" s="40" t="s">
        <v>24</v>
      </c>
      <c r="T11" s="40" t="s">
        <v>24</v>
      </c>
      <c r="U11" s="40" t="s">
        <v>24</v>
      </c>
    </row>
    <row r="12" spans="1:21">
      <c r="A12" s="3"/>
      <c r="B12" s="43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11" t="s">
        <v>108</v>
      </c>
      <c r="C13" s="26" t="s">
        <v>107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30">
      <c r="A14" s="3" t="s">
        <v>36</v>
      </c>
      <c r="B14" s="5" t="s">
        <v>65</v>
      </c>
      <c r="C14" s="3">
        <v>60</v>
      </c>
      <c r="D14" s="3">
        <v>0.8</v>
      </c>
      <c r="E14" s="3">
        <v>2.7</v>
      </c>
      <c r="F14" s="3">
        <v>4.5999999999999996</v>
      </c>
      <c r="G14" s="3">
        <v>45.6</v>
      </c>
      <c r="H14" s="3">
        <v>0.01</v>
      </c>
      <c r="I14" s="3">
        <v>0.02</v>
      </c>
      <c r="J14" s="3">
        <v>0.68</v>
      </c>
      <c r="K14" s="3">
        <v>0</v>
      </c>
      <c r="L14" s="3">
        <v>2.2799999999999998</v>
      </c>
      <c r="M14" s="3">
        <v>78.77</v>
      </c>
      <c r="N14" s="3">
        <v>136.27000000000001</v>
      </c>
      <c r="O14" s="3">
        <v>19.21</v>
      </c>
      <c r="P14" s="3">
        <v>10.95</v>
      </c>
      <c r="Q14" s="3">
        <v>21.51</v>
      </c>
      <c r="R14" s="3">
        <v>0.7</v>
      </c>
      <c r="S14" s="3">
        <v>11.99</v>
      </c>
      <c r="T14" s="3">
        <v>0.35</v>
      </c>
      <c r="U14" s="3">
        <v>11.4</v>
      </c>
    </row>
    <row r="15" spans="1:21" ht="26.25" customHeight="1">
      <c r="A15" s="3" t="s">
        <v>43</v>
      </c>
      <c r="B15" s="3" t="s">
        <v>44</v>
      </c>
      <c r="C15" s="3">
        <v>150</v>
      </c>
      <c r="D15" s="3">
        <v>3.1</v>
      </c>
      <c r="E15" s="3">
        <v>5.3</v>
      </c>
      <c r="F15" s="3">
        <v>19.8</v>
      </c>
      <c r="G15" s="3">
        <v>139.4</v>
      </c>
      <c r="H15" s="3">
        <v>0.12</v>
      </c>
      <c r="I15" s="3">
        <v>0.11</v>
      </c>
      <c r="J15" s="3">
        <v>23.8</v>
      </c>
      <c r="K15" s="3">
        <v>0.09</v>
      </c>
      <c r="L15" s="3">
        <v>10.199999999999999</v>
      </c>
      <c r="M15" s="3">
        <v>161.78</v>
      </c>
      <c r="N15" s="3">
        <v>624.83000000000004</v>
      </c>
      <c r="O15" s="3">
        <v>39.49</v>
      </c>
      <c r="P15" s="3">
        <v>28.23</v>
      </c>
      <c r="Q15" s="3">
        <v>84.47</v>
      </c>
      <c r="R15" s="3">
        <v>1.03</v>
      </c>
      <c r="S15" s="3">
        <v>28.46</v>
      </c>
      <c r="T15" s="3">
        <v>0.78</v>
      </c>
      <c r="U15" s="3">
        <v>42.79</v>
      </c>
    </row>
    <row r="16" spans="1:21" ht="31.5" customHeight="1">
      <c r="A16" s="5" t="s">
        <v>111</v>
      </c>
      <c r="B16" s="5" t="s">
        <v>110</v>
      </c>
      <c r="C16" s="27" t="s">
        <v>103</v>
      </c>
      <c r="D16" s="5">
        <v>9.3000000000000007</v>
      </c>
      <c r="E16" s="5">
        <v>7.1</v>
      </c>
      <c r="F16" s="5">
        <v>11.8</v>
      </c>
      <c r="G16" s="5">
        <v>148.6</v>
      </c>
      <c r="H16" s="5">
        <v>0</v>
      </c>
      <c r="I16" s="5">
        <v>0</v>
      </c>
      <c r="J16" s="5">
        <v>0</v>
      </c>
      <c r="K16" s="5">
        <v>0</v>
      </c>
      <c r="L16" s="5">
        <v>1.4</v>
      </c>
      <c r="M16" s="5">
        <v>0</v>
      </c>
      <c r="N16" s="5">
        <v>0</v>
      </c>
      <c r="O16" s="5">
        <v>16</v>
      </c>
      <c r="P16" s="5">
        <v>19.2</v>
      </c>
      <c r="Q16" s="5">
        <v>97</v>
      </c>
      <c r="R16" s="5">
        <v>1.7</v>
      </c>
      <c r="S16" s="5">
        <v>0</v>
      </c>
      <c r="T16" s="5">
        <v>0</v>
      </c>
      <c r="U16" s="5">
        <v>0</v>
      </c>
    </row>
    <row r="17" spans="1:21" ht="19.5" customHeight="1">
      <c r="A17" s="3" t="s">
        <v>45</v>
      </c>
      <c r="B17" s="3" t="s">
        <v>46</v>
      </c>
      <c r="C17" s="3">
        <v>200</v>
      </c>
      <c r="D17" s="3">
        <v>0.2</v>
      </c>
      <c r="E17" s="3">
        <v>0</v>
      </c>
      <c r="F17" s="3">
        <v>6.4</v>
      </c>
      <c r="G17" s="3">
        <v>26.8</v>
      </c>
      <c r="H17" s="3">
        <v>0</v>
      </c>
      <c r="I17" s="3">
        <v>0.01</v>
      </c>
      <c r="J17" s="3">
        <v>0.3</v>
      </c>
      <c r="K17" s="3">
        <v>0</v>
      </c>
      <c r="L17" s="3">
        <v>0.04</v>
      </c>
      <c r="M17" s="3">
        <v>0.68</v>
      </c>
      <c r="N17" s="3">
        <v>20.76</v>
      </c>
      <c r="O17" s="3">
        <v>66.08</v>
      </c>
      <c r="P17" s="3">
        <v>3.83</v>
      </c>
      <c r="Q17" s="3">
        <v>7.18</v>
      </c>
      <c r="R17" s="3">
        <v>0.73</v>
      </c>
      <c r="S17" s="3">
        <v>0</v>
      </c>
      <c r="T17" s="3">
        <v>0</v>
      </c>
      <c r="U17" s="3">
        <v>0</v>
      </c>
    </row>
    <row r="18" spans="1:21" ht="21" customHeight="1">
      <c r="A18" s="3" t="s">
        <v>28</v>
      </c>
      <c r="B18" s="3" t="s">
        <v>29</v>
      </c>
      <c r="C18" s="3">
        <v>20</v>
      </c>
      <c r="D18" s="3">
        <v>1.52</v>
      </c>
      <c r="E18" s="3">
        <v>0.16</v>
      </c>
      <c r="F18" s="3">
        <v>9.84</v>
      </c>
      <c r="G18" s="3">
        <v>46.9</v>
      </c>
      <c r="H18" s="3">
        <v>0.02</v>
      </c>
      <c r="I18" s="3">
        <v>0.01</v>
      </c>
      <c r="J18" s="3">
        <v>0</v>
      </c>
      <c r="K18" s="3">
        <v>0</v>
      </c>
      <c r="L18" s="3">
        <v>0</v>
      </c>
      <c r="M18" s="3">
        <v>100</v>
      </c>
      <c r="N18" s="3">
        <v>19</v>
      </c>
      <c r="O18" s="3">
        <v>4</v>
      </c>
      <c r="P18" s="3">
        <v>3</v>
      </c>
      <c r="Q18" s="3">
        <v>13</v>
      </c>
      <c r="R18" s="3">
        <v>0.2</v>
      </c>
      <c r="S18" s="3">
        <v>0.64</v>
      </c>
      <c r="T18" s="3">
        <v>1.2</v>
      </c>
      <c r="U18" s="3">
        <v>2.9</v>
      </c>
    </row>
    <row r="19" spans="1:21" ht="18.75" customHeight="1">
      <c r="A19" s="3" t="s">
        <v>28</v>
      </c>
      <c r="B19" s="3" t="s">
        <v>30</v>
      </c>
      <c r="C19" s="3">
        <v>20</v>
      </c>
      <c r="D19" s="3">
        <v>1.3</v>
      </c>
      <c r="E19" s="3">
        <v>0.2</v>
      </c>
      <c r="F19" s="3">
        <v>6.7</v>
      </c>
      <c r="G19" s="3">
        <v>34.200000000000003</v>
      </c>
      <c r="H19" s="3">
        <v>0.04</v>
      </c>
      <c r="I19" s="3">
        <v>0.02</v>
      </c>
      <c r="J19" s="3">
        <v>0</v>
      </c>
      <c r="K19" s="3">
        <v>0</v>
      </c>
      <c r="L19" s="3">
        <v>0</v>
      </c>
      <c r="M19" s="3">
        <v>122</v>
      </c>
      <c r="N19" s="3">
        <v>49</v>
      </c>
      <c r="O19" s="3">
        <v>7</v>
      </c>
      <c r="P19" s="3">
        <v>9.4</v>
      </c>
      <c r="Q19" s="3">
        <v>31.6</v>
      </c>
      <c r="R19" s="3">
        <v>0.78</v>
      </c>
      <c r="S19" s="3">
        <v>0</v>
      </c>
      <c r="T19" s="3">
        <v>6.18</v>
      </c>
      <c r="U19" s="3">
        <v>0</v>
      </c>
    </row>
    <row r="20" spans="1:21" ht="18.75" customHeight="1">
      <c r="A20" s="11"/>
      <c r="B20" s="11" t="s">
        <v>113</v>
      </c>
      <c r="C20" s="11">
        <v>550</v>
      </c>
      <c r="D20" s="11">
        <f>SUM(D14:D19)</f>
        <v>16.22</v>
      </c>
      <c r="E20" s="11">
        <f t="shared" ref="E20:U20" si="0">SUM(E14:E19)</f>
        <v>15.459999999999999</v>
      </c>
      <c r="F20" s="11">
        <f t="shared" si="0"/>
        <v>59.14</v>
      </c>
      <c r="G20" s="11">
        <f t="shared" si="0"/>
        <v>441.5</v>
      </c>
      <c r="H20" s="11">
        <f t="shared" si="0"/>
        <v>0.19</v>
      </c>
      <c r="I20" s="11">
        <f t="shared" si="0"/>
        <v>0.17</v>
      </c>
      <c r="J20" s="11">
        <f t="shared" si="0"/>
        <v>24.78</v>
      </c>
      <c r="K20" s="11">
        <f t="shared" si="0"/>
        <v>0.09</v>
      </c>
      <c r="L20" s="11">
        <f t="shared" si="0"/>
        <v>13.919999999999998</v>
      </c>
      <c r="M20" s="11">
        <f t="shared" si="0"/>
        <v>463.23</v>
      </c>
      <c r="N20" s="11">
        <f t="shared" si="0"/>
        <v>849.86</v>
      </c>
      <c r="O20" s="11">
        <f t="shared" si="0"/>
        <v>151.78</v>
      </c>
      <c r="P20" s="11">
        <f t="shared" si="0"/>
        <v>74.61</v>
      </c>
      <c r="Q20" s="11">
        <f t="shared" si="0"/>
        <v>254.76000000000002</v>
      </c>
      <c r="R20" s="11">
        <f t="shared" si="0"/>
        <v>5.1400000000000006</v>
      </c>
      <c r="S20" s="11">
        <f t="shared" si="0"/>
        <v>41.09</v>
      </c>
      <c r="T20" s="11">
        <f t="shared" si="0"/>
        <v>8.51</v>
      </c>
      <c r="U20" s="11">
        <f t="shared" si="0"/>
        <v>57.089999999999996</v>
      </c>
    </row>
    <row r="21" spans="1:21">
      <c r="A21" s="3"/>
      <c r="B21" s="11" t="s">
        <v>109</v>
      </c>
      <c r="C21" s="26" t="s">
        <v>107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27" customHeight="1">
      <c r="A22" s="51" t="s">
        <v>141</v>
      </c>
      <c r="B22" s="52" t="s">
        <v>142</v>
      </c>
      <c r="C22" s="3">
        <v>60</v>
      </c>
      <c r="D22" s="3">
        <v>1.5</v>
      </c>
      <c r="E22" s="3">
        <v>3.1</v>
      </c>
      <c r="F22" s="3">
        <v>6.2</v>
      </c>
      <c r="G22" s="3">
        <v>85.8</v>
      </c>
      <c r="H22" s="3">
        <v>0.03</v>
      </c>
      <c r="I22" s="3">
        <v>0.04</v>
      </c>
      <c r="J22" s="51">
        <v>122.25</v>
      </c>
      <c r="K22" s="51">
        <v>0</v>
      </c>
      <c r="L22" s="51">
        <v>34.78</v>
      </c>
      <c r="M22" s="51">
        <v>88.69</v>
      </c>
      <c r="N22" s="51">
        <v>247.73</v>
      </c>
      <c r="O22" s="51">
        <v>40.39</v>
      </c>
      <c r="P22" s="51">
        <v>15.18</v>
      </c>
      <c r="Q22" s="51">
        <v>30.31</v>
      </c>
      <c r="R22" s="51">
        <v>0.55000000000000004</v>
      </c>
      <c r="S22" s="51">
        <v>10.73</v>
      </c>
      <c r="T22" s="51">
        <v>0.26</v>
      </c>
      <c r="U22" s="51">
        <v>12.66</v>
      </c>
    </row>
    <row r="23" spans="1:21" ht="21" customHeight="1">
      <c r="A23" s="44">
        <v>100</v>
      </c>
      <c r="B23" s="4" t="s">
        <v>100</v>
      </c>
      <c r="C23" s="6">
        <v>200</v>
      </c>
      <c r="D23" s="3">
        <v>9.1999999999999993</v>
      </c>
      <c r="E23" s="3">
        <v>7.85</v>
      </c>
      <c r="F23" s="3">
        <v>26.9</v>
      </c>
      <c r="G23" s="3">
        <v>194.4</v>
      </c>
      <c r="H23" s="3">
        <v>0.1</v>
      </c>
      <c r="I23" s="3">
        <v>0</v>
      </c>
      <c r="J23" s="3">
        <v>0.2</v>
      </c>
      <c r="K23" s="3">
        <v>0</v>
      </c>
      <c r="L23" s="3">
        <v>5.3</v>
      </c>
      <c r="M23" s="3">
        <v>0</v>
      </c>
      <c r="N23" s="3">
        <v>0</v>
      </c>
      <c r="O23" s="3">
        <v>19.2</v>
      </c>
      <c r="P23" s="3">
        <v>18.7</v>
      </c>
      <c r="Q23" s="3">
        <v>46.1</v>
      </c>
      <c r="R23" s="3">
        <v>0.9</v>
      </c>
      <c r="S23" s="3">
        <v>0</v>
      </c>
      <c r="T23" s="3">
        <v>0</v>
      </c>
      <c r="U23" s="3">
        <v>0</v>
      </c>
    </row>
    <row r="24" spans="1:21" ht="27.75" customHeight="1">
      <c r="A24" s="4" t="s">
        <v>163</v>
      </c>
      <c r="B24" s="5" t="s">
        <v>164</v>
      </c>
      <c r="C24" s="6">
        <v>70</v>
      </c>
      <c r="D24" s="3">
        <v>5.0599999999999996</v>
      </c>
      <c r="E24" s="3">
        <v>6.44</v>
      </c>
      <c r="F24" s="3">
        <v>29.51</v>
      </c>
      <c r="G24" s="3">
        <v>206.64</v>
      </c>
      <c r="H24" s="3">
        <v>0.09</v>
      </c>
      <c r="I24" s="3">
        <v>0</v>
      </c>
      <c r="J24" s="3">
        <v>0.01</v>
      </c>
      <c r="K24" s="3">
        <v>0</v>
      </c>
      <c r="L24" s="3">
        <v>0.68</v>
      </c>
      <c r="M24" s="3">
        <v>0</v>
      </c>
      <c r="N24" s="3">
        <v>0</v>
      </c>
      <c r="O24" s="3">
        <v>55.22</v>
      </c>
      <c r="P24" s="3">
        <v>12.31</v>
      </c>
      <c r="Q24" s="3">
        <v>72.66</v>
      </c>
      <c r="R24" s="3">
        <v>0.9</v>
      </c>
      <c r="S24" s="3">
        <v>0</v>
      </c>
      <c r="T24" s="3">
        <v>0</v>
      </c>
      <c r="U24" s="3">
        <v>0</v>
      </c>
    </row>
    <row r="25" spans="1:21" ht="21" customHeight="1">
      <c r="A25" s="3" t="s">
        <v>26</v>
      </c>
      <c r="B25" s="3" t="s">
        <v>27</v>
      </c>
      <c r="C25" s="3">
        <v>200</v>
      </c>
      <c r="D25" s="3">
        <v>1.6</v>
      </c>
      <c r="E25" s="3">
        <v>1.1000000000000001</v>
      </c>
      <c r="F25" s="3">
        <v>8.6</v>
      </c>
      <c r="G25" s="3">
        <v>50.9</v>
      </c>
      <c r="H25" s="3">
        <v>0.01</v>
      </c>
      <c r="I25" s="3">
        <v>7.0000000000000007E-2</v>
      </c>
      <c r="J25" s="3">
        <v>6.9</v>
      </c>
      <c r="K25" s="3">
        <v>0</v>
      </c>
      <c r="L25" s="3">
        <v>0.3</v>
      </c>
      <c r="M25" s="3">
        <v>19.68</v>
      </c>
      <c r="N25" s="3">
        <v>81.349999999999994</v>
      </c>
      <c r="O25" s="3">
        <v>103.48</v>
      </c>
      <c r="P25" s="3">
        <v>9.92</v>
      </c>
      <c r="Q25" s="3">
        <v>46.33</v>
      </c>
      <c r="R25" s="3">
        <v>0.78</v>
      </c>
      <c r="S25" s="3">
        <v>4.5</v>
      </c>
      <c r="T25" s="3">
        <v>0.88</v>
      </c>
      <c r="U25" s="3">
        <v>10</v>
      </c>
    </row>
    <row r="26" spans="1:21" ht="21" customHeight="1">
      <c r="A26" s="3" t="s">
        <v>28</v>
      </c>
      <c r="B26" s="3" t="s">
        <v>30</v>
      </c>
      <c r="C26" s="3">
        <v>20</v>
      </c>
      <c r="D26" s="3">
        <v>1.3</v>
      </c>
      <c r="E26" s="3">
        <v>0.2</v>
      </c>
      <c r="F26" s="3">
        <v>6.7</v>
      </c>
      <c r="G26" s="3">
        <v>34.200000000000003</v>
      </c>
      <c r="H26" s="3">
        <v>0.04</v>
      </c>
      <c r="I26" s="3">
        <v>0.02</v>
      </c>
      <c r="J26" s="3">
        <v>0</v>
      </c>
      <c r="K26" s="3">
        <v>0</v>
      </c>
      <c r="L26" s="3">
        <v>0</v>
      </c>
      <c r="M26" s="3">
        <v>122</v>
      </c>
      <c r="N26" s="3">
        <v>49</v>
      </c>
      <c r="O26" s="3">
        <v>7</v>
      </c>
      <c r="P26" s="3">
        <v>9.4</v>
      </c>
      <c r="Q26" s="3">
        <v>31.6</v>
      </c>
      <c r="R26" s="3">
        <v>0.78</v>
      </c>
      <c r="S26" s="3">
        <v>0</v>
      </c>
      <c r="T26" s="3">
        <v>6.18</v>
      </c>
      <c r="U26" s="3">
        <v>0</v>
      </c>
    </row>
    <row r="27" spans="1:21" ht="21" customHeight="1">
      <c r="A27" s="3"/>
      <c r="B27" s="11" t="s">
        <v>112</v>
      </c>
      <c r="C27" s="11">
        <f>SUM(C22:C26)</f>
        <v>550</v>
      </c>
      <c r="D27" s="11">
        <f t="shared" ref="D27:U27" si="1">SUM(D22:D26)</f>
        <v>18.66</v>
      </c>
      <c r="E27" s="11">
        <f t="shared" si="1"/>
        <v>18.690000000000001</v>
      </c>
      <c r="F27" s="11">
        <f t="shared" si="1"/>
        <v>77.91</v>
      </c>
      <c r="G27" s="11">
        <f t="shared" si="1"/>
        <v>571.94000000000005</v>
      </c>
      <c r="H27" s="11">
        <f t="shared" si="1"/>
        <v>0.27</v>
      </c>
      <c r="I27" s="11">
        <f t="shared" si="1"/>
        <v>0.13</v>
      </c>
      <c r="J27" s="11">
        <f t="shared" si="1"/>
        <v>129.36000000000001</v>
      </c>
      <c r="K27" s="11">
        <f t="shared" si="1"/>
        <v>0</v>
      </c>
      <c r="L27" s="11">
        <f t="shared" si="1"/>
        <v>41.059999999999995</v>
      </c>
      <c r="M27" s="11">
        <f t="shared" si="1"/>
        <v>230.37</v>
      </c>
      <c r="N27" s="11">
        <f t="shared" si="1"/>
        <v>378.08</v>
      </c>
      <c r="O27" s="11">
        <f t="shared" si="1"/>
        <v>225.29000000000002</v>
      </c>
      <c r="P27" s="11">
        <f t="shared" si="1"/>
        <v>65.510000000000005</v>
      </c>
      <c r="Q27" s="11">
        <f t="shared" si="1"/>
        <v>226.99999999999997</v>
      </c>
      <c r="R27" s="11">
        <f t="shared" si="1"/>
        <v>3.91</v>
      </c>
      <c r="S27" s="11">
        <f t="shared" si="1"/>
        <v>15.23</v>
      </c>
      <c r="T27" s="11">
        <f t="shared" si="1"/>
        <v>7.32</v>
      </c>
      <c r="U27" s="11">
        <f t="shared" si="1"/>
        <v>22.66</v>
      </c>
    </row>
    <row r="28" spans="1:21" ht="21" customHeight="1">
      <c r="A28" s="45"/>
      <c r="B28" s="12" t="s">
        <v>32</v>
      </c>
      <c r="C28" s="12">
        <f>C27+C20</f>
        <v>1100</v>
      </c>
      <c r="D28" s="12">
        <f t="shared" ref="D28:U28" si="2">D27+D20</f>
        <v>34.879999999999995</v>
      </c>
      <c r="E28" s="12">
        <f t="shared" si="2"/>
        <v>34.15</v>
      </c>
      <c r="F28" s="12">
        <f t="shared" si="2"/>
        <v>137.05000000000001</v>
      </c>
      <c r="G28" s="12">
        <f t="shared" si="2"/>
        <v>1013.44</v>
      </c>
      <c r="H28" s="12">
        <f t="shared" si="2"/>
        <v>0.46</v>
      </c>
      <c r="I28" s="12">
        <f t="shared" si="2"/>
        <v>0.30000000000000004</v>
      </c>
      <c r="J28" s="12">
        <f t="shared" si="2"/>
        <v>154.14000000000001</v>
      </c>
      <c r="K28" s="12">
        <f t="shared" si="2"/>
        <v>0.09</v>
      </c>
      <c r="L28" s="12">
        <f t="shared" si="2"/>
        <v>54.97999999999999</v>
      </c>
      <c r="M28" s="12">
        <f t="shared" si="2"/>
        <v>693.6</v>
      </c>
      <c r="N28" s="12">
        <f t="shared" si="2"/>
        <v>1227.94</v>
      </c>
      <c r="O28" s="12">
        <f t="shared" si="2"/>
        <v>377.07000000000005</v>
      </c>
      <c r="P28" s="12">
        <f t="shared" si="2"/>
        <v>140.12</v>
      </c>
      <c r="Q28" s="12">
        <f t="shared" si="2"/>
        <v>481.76</v>
      </c>
      <c r="R28" s="12">
        <f t="shared" si="2"/>
        <v>9.0500000000000007</v>
      </c>
      <c r="S28" s="12">
        <f t="shared" si="2"/>
        <v>56.320000000000007</v>
      </c>
      <c r="T28" s="12">
        <f t="shared" si="2"/>
        <v>15.83</v>
      </c>
      <c r="U28" s="12">
        <f t="shared" si="2"/>
        <v>79.75</v>
      </c>
    </row>
    <row r="29" spans="1:21" ht="21" customHeight="1">
      <c r="A29" s="46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21" customHeight="1">
      <c r="A30" s="47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28"/>
      <c r="U30" s="28"/>
    </row>
    <row r="31" spans="1:21" ht="29.25" customHeight="1">
      <c r="A31" s="62" t="s">
        <v>68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</row>
    <row r="32" spans="1:21" ht="29.25" customHeight="1">
      <c r="A32" s="63" t="s">
        <v>0</v>
      </c>
      <c r="B32" s="63" t="s">
        <v>81</v>
      </c>
      <c r="C32" s="70" t="s">
        <v>1</v>
      </c>
      <c r="D32" s="72" t="s">
        <v>82</v>
      </c>
      <c r="E32" s="73"/>
      <c r="F32" s="74"/>
      <c r="G32" s="64" t="s">
        <v>5</v>
      </c>
      <c r="H32" s="69" t="s">
        <v>79</v>
      </c>
      <c r="I32" s="69"/>
      <c r="J32" s="69"/>
      <c r="K32" s="69"/>
      <c r="L32" s="69"/>
      <c r="M32" s="69" t="s">
        <v>80</v>
      </c>
      <c r="N32" s="69"/>
      <c r="O32" s="69"/>
      <c r="P32" s="69"/>
      <c r="Q32" s="69"/>
      <c r="R32" s="69"/>
      <c r="S32" s="69"/>
      <c r="T32" s="69"/>
      <c r="U32" s="69"/>
    </row>
    <row r="33" spans="1:21" ht="30">
      <c r="A33" s="63"/>
      <c r="B33" s="63"/>
      <c r="C33" s="71"/>
      <c r="D33" s="9" t="s">
        <v>2</v>
      </c>
      <c r="E33" s="10" t="s">
        <v>3</v>
      </c>
      <c r="F33" s="10" t="s">
        <v>4</v>
      </c>
      <c r="G33" s="65"/>
      <c r="H33" s="40" t="s">
        <v>6</v>
      </c>
      <c r="I33" s="40" t="s">
        <v>7</v>
      </c>
      <c r="J33" s="40" t="s">
        <v>8</v>
      </c>
      <c r="K33" s="40" t="s">
        <v>9</v>
      </c>
      <c r="L33" s="40" t="s">
        <v>10</v>
      </c>
      <c r="M33" s="40" t="s">
        <v>11</v>
      </c>
      <c r="N33" s="40" t="s">
        <v>12</v>
      </c>
      <c r="O33" s="40" t="s">
        <v>13</v>
      </c>
      <c r="P33" s="40" t="s">
        <v>14</v>
      </c>
      <c r="Q33" s="40" t="s">
        <v>15</v>
      </c>
      <c r="R33" s="40" t="s">
        <v>16</v>
      </c>
      <c r="S33" s="40" t="s">
        <v>17</v>
      </c>
      <c r="T33" s="40" t="s">
        <v>18</v>
      </c>
      <c r="U33" s="40" t="s">
        <v>19</v>
      </c>
    </row>
    <row r="34" spans="1:21">
      <c r="A34" s="11"/>
      <c r="B34" s="11"/>
      <c r="C34" s="40" t="s">
        <v>20</v>
      </c>
      <c r="D34" s="40" t="s">
        <v>20</v>
      </c>
      <c r="E34" s="40" t="s">
        <v>20</v>
      </c>
      <c r="F34" s="40" t="s">
        <v>20</v>
      </c>
      <c r="G34" s="40" t="s">
        <v>21</v>
      </c>
      <c r="H34" s="40" t="s">
        <v>22</v>
      </c>
      <c r="I34" s="40" t="s">
        <v>22</v>
      </c>
      <c r="J34" s="40" t="s">
        <v>23</v>
      </c>
      <c r="K34" s="40" t="s">
        <v>24</v>
      </c>
      <c r="L34" s="40" t="s">
        <v>22</v>
      </c>
      <c r="M34" s="40" t="s">
        <v>22</v>
      </c>
      <c r="N34" s="40" t="s">
        <v>22</v>
      </c>
      <c r="O34" s="40" t="s">
        <v>22</v>
      </c>
      <c r="P34" s="40" t="s">
        <v>22</v>
      </c>
      <c r="Q34" s="40" t="s">
        <v>22</v>
      </c>
      <c r="R34" s="40" t="s">
        <v>22</v>
      </c>
      <c r="S34" s="40" t="s">
        <v>24</v>
      </c>
      <c r="T34" s="40" t="s">
        <v>24</v>
      </c>
      <c r="U34" s="40" t="s">
        <v>24</v>
      </c>
    </row>
    <row r="35" spans="1:21">
      <c r="A35" s="3"/>
      <c r="B35" s="43" t="s">
        <v>33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1:21">
      <c r="A36" s="3"/>
      <c r="B36" s="11" t="s">
        <v>108</v>
      </c>
      <c r="C36" s="29" t="s">
        <v>107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1:21" ht="18" customHeight="1">
      <c r="A37" s="4" t="s">
        <v>28</v>
      </c>
      <c r="B37" s="4" t="s">
        <v>138</v>
      </c>
      <c r="C37" s="3">
        <v>13</v>
      </c>
      <c r="D37" s="3">
        <v>1.42</v>
      </c>
      <c r="E37" s="3">
        <v>0.17</v>
      </c>
      <c r="F37" s="3">
        <v>8.94</v>
      </c>
      <c r="G37" s="3">
        <v>43</v>
      </c>
      <c r="H37" s="3">
        <v>0.03</v>
      </c>
      <c r="I37" s="3">
        <v>0.01</v>
      </c>
      <c r="J37" s="3">
        <v>0</v>
      </c>
      <c r="K37" s="3">
        <v>0</v>
      </c>
      <c r="L37" s="3">
        <v>0</v>
      </c>
      <c r="M37" s="3">
        <v>79</v>
      </c>
      <c r="N37" s="3">
        <v>24</v>
      </c>
      <c r="O37" s="3">
        <v>4</v>
      </c>
      <c r="P37" s="3">
        <v>6</v>
      </c>
      <c r="Q37" s="3">
        <v>16</v>
      </c>
      <c r="R37" s="3">
        <v>0.4</v>
      </c>
      <c r="S37" s="3">
        <v>0</v>
      </c>
      <c r="T37" s="3">
        <v>0</v>
      </c>
      <c r="U37" s="3">
        <v>0</v>
      </c>
    </row>
    <row r="38" spans="1:21" ht="18" customHeight="1">
      <c r="A38" s="4" t="s">
        <v>118</v>
      </c>
      <c r="B38" s="4" t="s">
        <v>117</v>
      </c>
      <c r="C38" s="30">
        <v>200</v>
      </c>
      <c r="D38" s="4">
        <v>1.5</v>
      </c>
      <c r="E38" s="4">
        <v>4</v>
      </c>
      <c r="F38" s="4">
        <v>7.4</v>
      </c>
      <c r="G38" s="4">
        <v>7.2</v>
      </c>
      <c r="H38" s="4">
        <v>0</v>
      </c>
      <c r="I38" s="4">
        <v>0</v>
      </c>
      <c r="J38" s="4">
        <v>0.2</v>
      </c>
      <c r="K38" s="4">
        <v>0</v>
      </c>
      <c r="L38" s="4">
        <v>10</v>
      </c>
      <c r="M38" s="4">
        <v>0</v>
      </c>
      <c r="N38" s="4">
        <v>0</v>
      </c>
      <c r="O38" s="4">
        <v>33.299999999999997</v>
      </c>
      <c r="P38" s="4">
        <v>17.5</v>
      </c>
      <c r="Q38" s="4">
        <v>34.200000000000003</v>
      </c>
      <c r="R38" s="4">
        <v>0.8</v>
      </c>
      <c r="S38" s="4">
        <v>0</v>
      </c>
      <c r="T38" s="4">
        <v>0</v>
      </c>
      <c r="U38" s="4">
        <v>0</v>
      </c>
    </row>
    <row r="39" spans="1:21" ht="18" customHeight="1">
      <c r="A39" s="4" t="s">
        <v>115</v>
      </c>
      <c r="B39" s="4" t="s">
        <v>116</v>
      </c>
      <c r="C39" s="3">
        <v>200</v>
      </c>
      <c r="D39" s="3">
        <v>0.1</v>
      </c>
      <c r="E39" s="3">
        <v>0.1</v>
      </c>
      <c r="F39" s="3">
        <v>13.9</v>
      </c>
      <c r="G39" s="3">
        <v>57.8</v>
      </c>
      <c r="H39" s="3">
        <v>0</v>
      </c>
      <c r="I39" s="3">
        <v>0</v>
      </c>
      <c r="J39" s="3">
        <v>0</v>
      </c>
      <c r="K39" s="3">
        <v>0</v>
      </c>
      <c r="L39" s="3">
        <v>1</v>
      </c>
      <c r="M39" s="3">
        <v>0</v>
      </c>
      <c r="N39" s="3">
        <v>0</v>
      </c>
      <c r="O39" s="3">
        <v>12.3</v>
      </c>
      <c r="P39" s="3">
        <v>3.7</v>
      </c>
      <c r="Q39" s="3">
        <v>2.4</v>
      </c>
      <c r="R39" s="3">
        <v>0.5</v>
      </c>
      <c r="S39" s="3">
        <v>0</v>
      </c>
      <c r="T39" s="3">
        <v>0</v>
      </c>
      <c r="U39" s="3">
        <v>0</v>
      </c>
    </row>
    <row r="40" spans="1:21" ht="18" customHeight="1">
      <c r="A40" s="3" t="s">
        <v>28</v>
      </c>
      <c r="B40" s="3" t="s">
        <v>29</v>
      </c>
      <c r="C40" s="3">
        <v>20</v>
      </c>
      <c r="D40" s="3">
        <v>1.52</v>
      </c>
      <c r="E40" s="3">
        <v>0.16</v>
      </c>
      <c r="F40" s="3">
        <v>9.84</v>
      </c>
      <c r="G40" s="3">
        <v>46.9</v>
      </c>
      <c r="H40" s="3">
        <v>0.02</v>
      </c>
      <c r="I40" s="3">
        <v>0.01</v>
      </c>
      <c r="J40" s="3">
        <v>0</v>
      </c>
      <c r="K40" s="3">
        <v>0</v>
      </c>
      <c r="L40" s="3">
        <v>0</v>
      </c>
      <c r="M40" s="3">
        <v>100</v>
      </c>
      <c r="N40" s="3">
        <v>19</v>
      </c>
      <c r="O40" s="3">
        <v>4</v>
      </c>
      <c r="P40" s="3">
        <v>3</v>
      </c>
      <c r="Q40" s="3">
        <v>13</v>
      </c>
      <c r="R40" s="3">
        <v>0.2</v>
      </c>
      <c r="S40" s="3">
        <v>0.64</v>
      </c>
      <c r="T40" s="3">
        <v>1.2</v>
      </c>
      <c r="U40" s="3">
        <v>2.9</v>
      </c>
    </row>
    <row r="41" spans="1:21" ht="18" customHeight="1">
      <c r="A41" s="3" t="s">
        <v>28</v>
      </c>
      <c r="B41" s="3" t="s">
        <v>30</v>
      </c>
      <c r="C41" s="3">
        <v>20</v>
      </c>
      <c r="D41" s="3">
        <v>1.3</v>
      </c>
      <c r="E41" s="3">
        <v>0.2</v>
      </c>
      <c r="F41" s="3">
        <v>6.7</v>
      </c>
      <c r="G41" s="3">
        <v>34.200000000000003</v>
      </c>
      <c r="H41" s="3">
        <v>0.04</v>
      </c>
      <c r="I41" s="3">
        <v>0.02</v>
      </c>
      <c r="J41" s="3">
        <v>0</v>
      </c>
      <c r="K41" s="3">
        <v>0</v>
      </c>
      <c r="L41" s="3">
        <v>0</v>
      </c>
      <c r="M41" s="3">
        <v>122</v>
      </c>
      <c r="N41" s="3">
        <v>49</v>
      </c>
      <c r="O41" s="3">
        <v>7</v>
      </c>
      <c r="P41" s="3">
        <v>9.4</v>
      </c>
      <c r="Q41" s="3">
        <v>31.6</v>
      </c>
      <c r="R41" s="3">
        <v>0.78</v>
      </c>
      <c r="S41" s="3">
        <v>0</v>
      </c>
      <c r="T41" s="3">
        <v>6.18</v>
      </c>
      <c r="U41" s="3">
        <v>0</v>
      </c>
    </row>
    <row r="42" spans="1:21" ht="17.25" customHeight="1">
      <c r="A42" s="11"/>
      <c r="B42" s="11" t="s">
        <v>113</v>
      </c>
      <c r="C42" s="11">
        <f>SUM(C37:C41)</f>
        <v>453</v>
      </c>
      <c r="D42" s="11">
        <f>SUM(D37:D41)</f>
        <v>5.84</v>
      </c>
      <c r="E42" s="11">
        <f t="shared" ref="E42:U42" si="3">SUM(E37:E41)</f>
        <v>4.63</v>
      </c>
      <c r="F42" s="11">
        <f t="shared" si="3"/>
        <v>46.78</v>
      </c>
      <c r="G42" s="11">
        <f t="shared" si="3"/>
        <v>189.10000000000002</v>
      </c>
      <c r="H42" s="11">
        <f t="shared" si="3"/>
        <v>0.09</v>
      </c>
      <c r="I42" s="11">
        <f t="shared" si="3"/>
        <v>0.04</v>
      </c>
      <c r="J42" s="11">
        <f t="shared" si="3"/>
        <v>0.2</v>
      </c>
      <c r="K42" s="11">
        <f t="shared" si="3"/>
        <v>0</v>
      </c>
      <c r="L42" s="11">
        <f t="shared" si="3"/>
        <v>11</v>
      </c>
      <c r="M42" s="11">
        <f t="shared" si="3"/>
        <v>301</v>
      </c>
      <c r="N42" s="11">
        <f t="shared" si="3"/>
        <v>92</v>
      </c>
      <c r="O42" s="11">
        <f t="shared" si="3"/>
        <v>60.599999999999994</v>
      </c>
      <c r="P42" s="11">
        <f t="shared" si="3"/>
        <v>39.6</v>
      </c>
      <c r="Q42" s="11">
        <f t="shared" si="3"/>
        <v>97.199999999999989</v>
      </c>
      <c r="R42" s="11">
        <f t="shared" si="3"/>
        <v>2.68</v>
      </c>
      <c r="S42" s="11">
        <f t="shared" si="3"/>
        <v>0.64</v>
      </c>
      <c r="T42" s="11">
        <f t="shared" si="3"/>
        <v>7.38</v>
      </c>
      <c r="U42" s="11">
        <f t="shared" si="3"/>
        <v>2.9</v>
      </c>
    </row>
    <row r="43" spans="1:21">
      <c r="A43" s="3"/>
      <c r="B43" s="11" t="s">
        <v>114</v>
      </c>
      <c r="C43" s="29" t="s">
        <v>107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1:21" ht="32.25" customHeight="1">
      <c r="A44" s="53" t="s">
        <v>143</v>
      </c>
      <c r="B44" s="52" t="s">
        <v>144</v>
      </c>
      <c r="C44" s="3">
        <v>60</v>
      </c>
      <c r="D44" s="3">
        <v>0.5</v>
      </c>
      <c r="E44" s="3">
        <v>6.1</v>
      </c>
      <c r="F44" s="3">
        <v>4.3</v>
      </c>
      <c r="G44" s="3">
        <v>74.3</v>
      </c>
      <c r="H44" s="3">
        <v>0.03</v>
      </c>
      <c r="I44" s="3">
        <v>0.03</v>
      </c>
      <c r="J44" s="51">
        <v>732.9</v>
      </c>
      <c r="K44" s="51">
        <v>0</v>
      </c>
      <c r="L44" s="51">
        <v>3.63</v>
      </c>
      <c r="M44" s="51">
        <v>89.79</v>
      </c>
      <c r="N44" s="51">
        <v>123.26</v>
      </c>
      <c r="O44" s="51">
        <v>13.5</v>
      </c>
      <c r="P44" s="51">
        <v>15.57</v>
      </c>
      <c r="Q44" s="51">
        <v>22.38</v>
      </c>
      <c r="R44" s="51">
        <v>0.66</v>
      </c>
      <c r="S44" s="51">
        <v>10.19</v>
      </c>
      <c r="T44" s="51">
        <v>0.09</v>
      </c>
      <c r="U44" s="51">
        <v>21.57</v>
      </c>
    </row>
    <row r="45" spans="1:21" ht="24.75" customHeight="1">
      <c r="A45" s="3" t="s">
        <v>48</v>
      </c>
      <c r="B45" s="4" t="s">
        <v>49</v>
      </c>
      <c r="C45" s="3">
        <v>150</v>
      </c>
      <c r="D45" s="3">
        <v>3.6</v>
      </c>
      <c r="E45" s="3">
        <v>3.6</v>
      </c>
      <c r="F45" s="3">
        <v>36.4</v>
      </c>
      <c r="G45" s="3">
        <v>195.5</v>
      </c>
      <c r="H45" s="3">
        <v>0.03</v>
      </c>
      <c r="I45" s="3">
        <v>0.02</v>
      </c>
      <c r="J45" s="3">
        <v>18.36</v>
      </c>
      <c r="K45" s="3">
        <v>0.09</v>
      </c>
      <c r="L45" s="3">
        <v>0</v>
      </c>
      <c r="M45" s="3">
        <v>152.80000000000001</v>
      </c>
      <c r="N45" s="3">
        <v>46.55</v>
      </c>
      <c r="O45" s="3">
        <v>106.65</v>
      </c>
      <c r="P45" s="3">
        <v>23.59</v>
      </c>
      <c r="Q45" s="3">
        <v>72.569999999999993</v>
      </c>
      <c r="R45" s="3">
        <v>0.49</v>
      </c>
      <c r="S45" s="3">
        <v>20.76</v>
      </c>
      <c r="T45" s="3">
        <v>7.24</v>
      </c>
      <c r="U45" s="3">
        <v>27.19</v>
      </c>
    </row>
    <row r="46" spans="1:21" ht="32.25" customHeight="1">
      <c r="A46" s="4" t="s">
        <v>104</v>
      </c>
      <c r="B46" s="5" t="s">
        <v>152</v>
      </c>
      <c r="C46" s="6" t="s">
        <v>103</v>
      </c>
      <c r="D46" s="3">
        <v>11.4</v>
      </c>
      <c r="E46" s="3">
        <v>9.3000000000000007</v>
      </c>
      <c r="F46" s="3">
        <v>12.4</v>
      </c>
      <c r="G46" s="3">
        <v>179.2</v>
      </c>
      <c r="H46" s="3">
        <v>0</v>
      </c>
      <c r="I46" s="3">
        <v>0</v>
      </c>
      <c r="J46" s="3">
        <v>0.1</v>
      </c>
      <c r="K46" s="3">
        <v>0</v>
      </c>
      <c r="L46" s="3">
        <v>1.8</v>
      </c>
      <c r="M46" s="3">
        <v>0</v>
      </c>
      <c r="N46" s="3">
        <v>0</v>
      </c>
      <c r="O46" s="3">
        <v>18.899999999999999</v>
      </c>
      <c r="P46" s="3">
        <v>22.1</v>
      </c>
      <c r="Q46" s="3">
        <v>115.5</v>
      </c>
      <c r="R46" s="3">
        <v>1.9</v>
      </c>
      <c r="S46" s="3">
        <v>0</v>
      </c>
      <c r="T46" s="3">
        <v>0</v>
      </c>
      <c r="U46" s="3">
        <v>0</v>
      </c>
    </row>
    <row r="47" spans="1:21" ht="31.5" customHeight="1">
      <c r="A47" s="4" t="s">
        <v>153</v>
      </c>
      <c r="B47" s="5" t="s">
        <v>150</v>
      </c>
      <c r="C47" s="3">
        <v>200</v>
      </c>
      <c r="D47" s="3">
        <v>0.2</v>
      </c>
      <c r="E47" s="3">
        <v>0</v>
      </c>
      <c r="F47" s="3">
        <v>13</v>
      </c>
      <c r="G47" s="3">
        <v>53.5</v>
      </c>
      <c r="H47" s="3">
        <v>0</v>
      </c>
      <c r="I47" s="3">
        <v>0</v>
      </c>
      <c r="J47" s="3">
        <v>0</v>
      </c>
      <c r="K47" s="3">
        <v>0</v>
      </c>
      <c r="L47" s="3">
        <v>4</v>
      </c>
      <c r="M47" s="3">
        <v>0</v>
      </c>
      <c r="N47" s="3">
        <v>0</v>
      </c>
      <c r="O47" s="3">
        <v>13.5</v>
      </c>
      <c r="P47" s="3">
        <v>3.8</v>
      </c>
      <c r="Q47" s="3">
        <v>3.5</v>
      </c>
      <c r="R47" s="3">
        <v>0.1</v>
      </c>
      <c r="S47" s="3">
        <v>0</v>
      </c>
      <c r="T47" s="3">
        <v>0</v>
      </c>
      <c r="U47" s="3">
        <v>0</v>
      </c>
    </row>
    <row r="48" spans="1:21" ht="21" customHeight="1">
      <c r="A48" s="3" t="s">
        <v>28</v>
      </c>
      <c r="B48" s="3" t="s">
        <v>29</v>
      </c>
      <c r="C48" s="3">
        <v>20</v>
      </c>
      <c r="D48" s="3">
        <v>1.52</v>
      </c>
      <c r="E48" s="3">
        <v>0.16</v>
      </c>
      <c r="F48" s="3">
        <v>9.84</v>
      </c>
      <c r="G48" s="3">
        <v>46.9</v>
      </c>
      <c r="H48" s="3">
        <v>0.02</v>
      </c>
      <c r="I48" s="3">
        <v>0.01</v>
      </c>
      <c r="J48" s="3">
        <v>0</v>
      </c>
      <c r="K48" s="3">
        <v>0</v>
      </c>
      <c r="L48" s="3">
        <v>0</v>
      </c>
      <c r="M48" s="3">
        <v>100</v>
      </c>
      <c r="N48" s="3">
        <v>19</v>
      </c>
      <c r="O48" s="3">
        <v>4</v>
      </c>
      <c r="P48" s="3">
        <v>3</v>
      </c>
      <c r="Q48" s="3">
        <v>13</v>
      </c>
      <c r="R48" s="3">
        <v>0.2</v>
      </c>
      <c r="S48" s="3">
        <v>0.64</v>
      </c>
      <c r="T48" s="3">
        <v>1.2</v>
      </c>
      <c r="U48" s="3">
        <v>2.9</v>
      </c>
    </row>
    <row r="49" spans="1:21" ht="21" customHeight="1">
      <c r="A49" s="3" t="s">
        <v>28</v>
      </c>
      <c r="B49" s="3" t="s">
        <v>30</v>
      </c>
      <c r="C49" s="3">
        <v>20</v>
      </c>
      <c r="D49" s="3">
        <v>1.3</v>
      </c>
      <c r="E49" s="3">
        <v>0.2</v>
      </c>
      <c r="F49" s="3">
        <v>6.7</v>
      </c>
      <c r="G49" s="3">
        <v>34.200000000000003</v>
      </c>
      <c r="H49" s="3">
        <v>0.04</v>
      </c>
      <c r="I49" s="3">
        <v>0.02</v>
      </c>
      <c r="J49" s="3">
        <v>0</v>
      </c>
      <c r="K49" s="3">
        <v>0</v>
      </c>
      <c r="L49" s="3">
        <v>0</v>
      </c>
      <c r="M49" s="3">
        <v>122</v>
      </c>
      <c r="N49" s="3">
        <v>49</v>
      </c>
      <c r="O49" s="3">
        <v>7</v>
      </c>
      <c r="P49" s="3">
        <v>9.4</v>
      </c>
      <c r="Q49" s="3">
        <v>31.6</v>
      </c>
      <c r="R49" s="3">
        <v>0.78</v>
      </c>
      <c r="S49" s="3">
        <v>0</v>
      </c>
      <c r="T49" s="3">
        <v>6.18</v>
      </c>
      <c r="U49" s="3">
        <v>0</v>
      </c>
    </row>
    <row r="50" spans="1:21" ht="21" customHeight="1">
      <c r="A50" s="3"/>
      <c r="B50" s="11" t="s">
        <v>112</v>
      </c>
      <c r="C50" s="11">
        <v>550</v>
      </c>
      <c r="D50" s="11">
        <f>SUM(D44:D49)</f>
        <v>18.52</v>
      </c>
      <c r="E50" s="11">
        <f t="shared" ref="E50:U50" si="4">SUM(E44:E49)</f>
        <v>19.36</v>
      </c>
      <c r="F50" s="11">
        <f t="shared" si="4"/>
        <v>82.64</v>
      </c>
      <c r="G50" s="11">
        <f t="shared" si="4"/>
        <v>583.6</v>
      </c>
      <c r="H50" s="11">
        <f t="shared" si="4"/>
        <v>0.12</v>
      </c>
      <c r="I50" s="11">
        <f t="shared" si="4"/>
        <v>0.08</v>
      </c>
      <c r="J50" s="11">
        <f t="shared" si="4"/>
        <v>751.36</v>
      </c>
      <c r="K50" s="11">
        <f t="shared" si="4"/>
        <v>0.09</v>
      </c>
      <c r="L50" s="11">
        <f t="shared" si="4"/>
        <v>9.43</v>
      </c>
      <c r="M50" s="11">
        <f t="shared" si="4"/>
        <v>464.59000000000003</v>
      </c>
      <c r="N50" s="11">
        <f t="shared" si="4"/>
        <v>237.81</v>
      </c>
      <c r="O50" s="11">
        <f t="shared" si="4"/>
        <v>163.55000000000001</v>
      </c>
      <c r="P50" s="11">
        <f t="shared" si="4"/>
        <v>77.460000000000008</v>
      </c>
      <c r="Q50" s="11">
        <f t="shared" si="4"/>
        <v>258.55</v>
      </c>
      <c r="R50" s="11">
        <f t="shared" si="4"/>
        <v>4.13</v>
      </c>
      <c r="S50" s="11">
        <f t="shared" si="4"/>
        <v>31.590000000000003</v>
      </c>
      <c r="T50" s="11">
        <f t="shared" si="4"/>
        <v>14.709999999999999</v>
      </c>
      <c r="U50" s="11">
        <f t="shared" si="4"/>
        <v>51.660000000000004</v>
      </c>
    </row>
    <row r="51" spans="1:21" ht="21" customHeight="1">
      <c r="A51" s="3"/>
      <c r="B51" s="15" t="s">
        <v>32</v>
      </c>
      <c r="C51" s="15">
        <f>C50+C42</f>
        <v>1003</v>
      </c>
      <c r="D51" s="15">
        <f t="shared" ref="D51:U51" si="5">D50+D42</f>
        <v>24.36</v>
      </c>
      <c r="E51" s="15">
        <f t="shared" si="5"/>
        <v>23.99</v>
      </c>
      <c r="F51" s="15">
        <f t="shared" si="5"/>
        <v>129.42000000000002</v>
      </c>
      <c r="G51" s="15">
        <f t="shared" si="5"/>
        <v>772.7</v>
      </c>
      <c r="H51" s="15">
        <f t="shared" si="5"/>
        <v>0.21</v>
      </c>
      <c r="I51" s="15">
        <f t="shared" si="5"/>
        <v>0.12</v>
      </c>
      <c r="J51" s="15">
        <f t="shared" si="5"/>
        <v>751.56000000000006</v>
      </c>
      <c r="K51" s="15">
        <f t="shared" si="5"/>
        <v>0.09</v>
      </c>
      <c r="L51" s="15">
        <f t="shared" si="5"/>
        <v>20.43</v>
      </c>
      <c r="M51" s="15">
        <f t="shared" si="5"/>
        <v>765.59</v>
      </c>
      <c r="N51" s="15">
        <f t="shared" si="5"/>
        <v>329.81</v>
      </c>
      <c r="O51" s="15">
        <f t="shared" si="5"/>
        <v>224.15</v>
      </c>
      <c r="P51" s="15">
        <f t="shared" si="5"/>
        <v>117.06</v>
      </c>
      <c r="Q51" s="15">
        <f t="shared" si="5"/>
        <v>355.75</v>
      </c>
      <c r="R51" s="15">
        <f t="shared" si="5"/>
        <v>6.8100000000000005</v>
      </c>
      <c r="S51" s="15">
        <f t="shared" si="5"/>
        <v>32.230000000000004</v>
      </c>
      <c r="T51" s="15">
        <f t="shared" si="5"/>
        <v>22.09</v>
      </c>
      <c r="U51" s="15">
        <f t="shared" si="5"/>
        <v>54.56</v>
      </c>
    </row>
    <row r="52" spans="1:21" ht="21" customHeight="1">
      <c r="A52" s="47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28"/>
      <c r="U52" s="28"/>
    </row>
    <row r="53" spans="1:21" ht="27.75" customHeight="1">
      <c r="A53" s="62" t="s">
        <v>69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</row>
    <row r="54" spans="1:21" ht="36.75" customHeight="1">
      <c r="A54" s="63" t="s">
        <v>0</v>
      </c>
      <c r="B54" s="63" t="s">
        <v>81</v>
      </c>
      <c r="C54" s="70" t="s">
        <v>1</v>
      </c>
      <c r="D54" s="72" t="s">
        <v>82</v>
      </c>
      <c r="E54" s="73"/>
      <c r="F54" s="74"/>
      <c r="G54" s="64" t="s">
        <v>5</v>
      </c>
      <c r="H54" s="69" t="s">
        <v>79</v>
      </c>
      <c r="I54" s="69"/>
      <c r="J54" s="69"/>
      <c r="K54" s="69"/>
      <c r="L54" s="69"/>
      <c r="M54" s="69" t="s">
        <v>80</v>
      </c>
      <c r="N54" s="69"/>
      <c r="O54" s="69"/>
      <c r="P54" s="69"/>
      <c r="Q54" s="69"/>
      <c r="R54" s="69"/>
      <c r="S54" s="69"/>
      <c r="T54" s="69"/>
      <c r="U54" s="69"/>
    </row>
    <row r="55" spans="1:21" ht="30">
      <c r="A55" s="63"/>
      <c r="B55" s="63"/>
      <c r="C55" s="71"/>
      <c r="D55" s="9" t="s">
        <v>2</v>
      </c>
      <c r="E55" s="10" t="s">
        <v>3</v>
      </c>
      <c r="F55" s="10" t="s">
        <v>4</v>
      </c>
      <c r="G55" s="65"/>
      <c r="H55" s="40" t="s">
        <v>6</v>
      </c>
      <c r="I55" s="40" t="s">
        <v>7</v>
      </c>
      <c r="J55" s="40" t="s">
        <v>8</v>
      </c>
      <c r="K55" s="40" t="s">
        <v>9</v>
      </c>
      <c r="L55" s="40" t="s">
        <v>10</v>
      </c>
      <c r="M55" s="40" t="s">
        <v>11</v>
      </c>
      <c r="N55" s="40" t="s">
        <v>12</v>
      </c>
      <c r="O55" s="40" t="s">
        <v>13</v>
      </c>
      <c r="P55" s="40" t="s">
        <v>14</v>
      </c>
      <c r="Q55" s="40" t="s">
        <v>15</v>
      </c>
      <c r="R55" s="40" t="s">
        <v>16</v>
      </c>
      <c r="S55" s="40" t="s">
        <v>17</v>
      </c>
      <c r="T55" s="40" t="s">
        <v>18</v>
      </c>
      <c r="U55" s="40" t="s">
        <v>19</v>
      </c>
    </row>
    <row r="56" spans="1:21">
      <c r="A56" s="11"/>
      <c r="B56" s="11"/>
      <c r="C56" s="40" t="s">
        <v>20</v>
      </c>
      <c r="D56" s="40" t="s">
        <v>20</v>
      </c>
      <c r="E56" s="40" t="s">
        <v>20</v>
      </c>
      <c r="F56" s="40" t="s">
        <v>20</v>
      </c>
      <c r="G56" s="40" t="s">
        <v>21</v>
      </c>
      <c r="H56" s="40" t="s">
        <v>22</v>
      </c>
      <c r="I56" s="40" t="s">
        <v>22</v>
      </c>
      <c r="J56" s="40" t="s">
        <v>23</v>
      </c>
      <c r="K56" s="40" t="s">
        <v>24</v>
      </c>
      <c r="L56" s="40" t="s">
        <v>22</v>
      </c>
      <c r="M56" s="40" t="s">
        <v>22</v>
      </c>
      <c r="N56" s="40" t="s">
        <v>22</v>
      </c>
      <c r="O56" s="40" t="s">
        <v>22</v>
      </c>
      <c r="P56" s="40" t="s">
        <v>22</v>
      </c>
      <c r="Q56" s="40" t="s">
        <v>22</v>
      </c>
      <c r="R56" s="40" t="s">
        <v>22</v>
      </c>
      <c r="S56" s="40" t="s">
        <v>24</v>
      </c>
      <c r="T56" s="40" t="s">
        <v>24</v>
      </c>
      <c r="U56" s="40" t="s">
        <v>24</v>
      </c>
    </row>
    <row r="57" spans="1:21">
      <c r="A57" s="3"/>
      <c r="B57" s="43" t="s">
        <v>35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1:21">
      <c r="A58" s="3"/>
      <c r="B58" s="11" t="s">
        <v>108</v>
      </c>
      <c r="C58" s="29" t="s">
        <v>107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1:21" ht="26.25" customHeight="1">
      <c r="A59" s="4" t="s">
        <v>119</v>
      </c>
      <c r="B59" s="5" t="s">
        <v>123</v>
      </c>
      <c r="C59" s="31">
        <v>60</v>
      </c>
      <c r="D59" s="4">
        <v>1.5</v>
      </c>
      <c r="E59" s="4">
        <v>4.3</v>
      </c>
      <c r="F59" s="4">
        <v>5.3</v>
      </c>
      <c r="G59" s="4">
        <v>66.400000000000006</v>
      </c>
      <c r="H59" s="4">
        <v>0</v>
      </c>
      <c r="I59" s="4">
        <v>0</v>
      </c>
      <c r="J59" s="4">
        <v>0.4</v>
      </c>
      <c r="K59" s="4">
        <v>0</v>
      </c>
      <c r="L59" s="4">
        <v>3.4</v>
      </c>
      <c r="M59" s="4">
        <v>0</v>
      </c>
      <c r="N59" s="4">
        <v>0</v>
      </c>
      <c r="O59" s="4">
        <v>14.9</v>
      </c>
      <c r="P59" s="4">
        <v>12.9</v>
      </c>
      <c r="Q59" s="4">
        <v>33.5</v>
      </c>
      <c r="R59" s="4">
        <v>0.7</v>
      </c>
      <c r="S59" s="4">
        <v>0</v>
      </c>
      <c r="T59" s="4">
        <v>0</v>
      </c>
      <c r="U59" s="4">
        <v>0</v>
      </c>
    </row>
    <row r="60" spans="1:21" ht="18.75" customHeight="1">
      <c r="A60" s="48" t="s">
        <v>120</v>
      </c>
      <c r="B60" s="4" t="s">
        <v>101</v>
      </c>
      <c r="C60" s="31">
        <v>200</v>
      </c>
      <c r="D60" s="4">
        <v>2.2000000000000002</v>
      </c>
      <c r="E60" s="4">
        <v>4.7</v>
      </c>
      <c r="F60" s="4">
        <v>12</v>
      </c>
      <c r="G60" s="4">
        <v>101.2</v>
      </c>
      <c r="H60" s="4">
        <v>0</v>
      </c>
      <c r="I60" s="4">
        <v>0</v>
      </c>
      <c r="J60" s="4">
        <v>0.2</v>
      </c>
      <c r="K60" s="4">
        <v>0</v>
      </c>
      <c r="L60" s="4">
        <v>9.1999999999999993</v>
      </c>
      <c r="M60" s="4">
        <v>0</v>
      </c>
      <c r="N60" s="4">
        <v>0</v>
      </c>
      <c r="O60" s="4">
        <v>39.6</v>
      </c>
      <c r="P60" s="4">
        <v>25.6</v>
      </c>
      <c r="Q60" s="4">
        <v>52.5</v>
      </c>
      <c r="R60" s="4">
        <v>1.3</v>
      </c>
      <c r="S60" s="4">
        <v>0</v>
      </c>
      <c r="T60" s="4">
        <v>0</v>
      </c>
      <c r="U60" s="4">
        <v>0</v>
      </c>
    </row>
    <row r="61" spans="1:21" ht="18.75" customHeight="1">
      <c r="A61" s="4" t="s">
        <v>121</v>
      </c>
      <c r="B61" s="4" t="s">
        <v>122</v>
      </c>
      <c r="C61" s="31">
        <v>200</v>
      </c>
      <c r="D61" s="4">
        <v>0</v>
      </c>
      <c r="E61" s="4">
        <v>0</v>
      </c>
      <c r="F61" s="4">
        <v>14.6</v>
      </c>
      <c r="G61" s="4">
        <v>58.1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8.4</v>
      </c>
      <c r="P61" s="4">
        <v>1.8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</row>
    <row r="62" spans="1:21" ht="18.75" customHeight="1">
      <c r="A62" s="3" t="s">
        <v>28</v>
      </c>
      <c r="B62" s="3" t="s">
        <v>29</v>
      </c>
      <c r="C62" s="3">
        <v>20</v>
      </c>
      <c r="D62" s="3">
        <v>1.52</v>
      </c>
      <c r="E62" s="3">
        <v>0.16</v>
      </c>
      <c r="F62" s="3">
        <v>9.84</v>
      </c>
      <c r="G62" s="3">
        <v>46.9</v>
      </c>
      <c r="H62" s="3">
        <v>0.02</v>
      </c>
      <c r="I62" s="3">
        <v>0.01</v>
      </c>
      <c r="J62" s="3">
        <v>0</v>
      </c>
      <c r="K62" s="3">
        <v>0</v>
      </c>
      <c r="L62" s="3">
        <v>0</v>
      </c>
      <c r="M62" s="3">
        <v>100</v>
      </c>
      <c r="N62" s="3">
        <v>19</v>
      </c>
      <c r="O62" s="3">
        <v>4</v>
      </c>
      <c r="P62" s="3">
        <v>3</v>
      </c>
      <c r="Q62" s="3">
        <v>13</v>
      </c>
      <c r="R62" s="3">
        <v>0.2</v>
      </c>
      <c r="S62" s="3">
        <v>0.64</v>
      </c>
      <c r="T62" s="3">
        <v>1.2</v>
      </c>
      <c r="U62" s="3">
        <v>2.9</v>
      </c>
    </row>
    <row r="63" spans="1:21" ht="18.75" customHeight="1">
      <c r="A63" s="3" t="s">
        <v>28</v>
      </c>
      <c r="B63" s="3" t="s">
        <v>30</v>
      </c>
      <c r="C63" s="3">
        <v>20</v>
      </c>
      <c r="D63" s="3">
        <v>1.3</v>
      </c>
      <c r="E63" s="3">
        <v>0.2</v>
      </c>
      <c r="F63" s="3">
        <v>6.7</v>
      </c>
      <c r="G63" s="3">
        <v>34.200000000000003</v>
      </c>
      <c r="H63" s="3">
        <v>0.04</v>
      </c>
      <c r="I63" s="3">
        <v>0.02</v>
      </c>
      <c r="J63" s="3">
        <v>0</v>
      </c>
      <c r="K63" s="3">
        <v>0</v>
      </c>
      <c r="L63" s="3">
        <v>0</v>
      </c>
      <c r="M63" s="3">
        <v>122</v>
      </c>
      <c r="N63" s="3">
        <v>49</v>
      </c>
      <c r="O63" s="3">
        <v>7</v>
      </c>
      <c r="P63" s="3">
        <v>9.4</v>
      </c>
      <c r="Q63" s="3">
        <v>31.6</v>
      </c>
      <c r="R63" s="3">
        <v>0.78</v>
      </c>
      <c r="S63" s="3">
        <v>0</v>
      </c>
      <c r="T63" s="3">
        <v>6.18</v>
      </c>
      <c r="U63" s="3">
        <v>0</v>
      </c>
    </row>
    <row r="64" spans="1:21" ht="18.75" customHeight="1">
      <c r="A64" s="4" t="s">
        <v>145</v>
      </c>
      <c r="B64" s="4" t="s">
        <v>102</v>
      </c>
      <c r="C64" s="3">
        <v>60</v>
      </c>
      <c r="D64" s="3">
        <v>4.68</v>
      </c>
      <c r="E64" s="3">
        <v>4.03</v>
      </c>
      <c r="F64" s="3">
        <v>30.46</v>
      </c>
      <c r="G64" s="3">
        <v>177</v>
      </c>
      <c r="H64" s="3">
        <v>0.05</v>
      </c>
      <c r="I64" s="3">
        <v>0.02</v>
      </c>
      <c r="J64" s="3">
        <v>19.12</v>
      </c>
      <c r="K64" s="3">
        <v>0.15</v>
      </c>
      <c r="L64" s="3">
        <v>0</v>
      </c>
      <c r="M64" s="3">
        <v>241</v>
      </c>
      <c r="N64" s="3">
        <v>50</v>
      </c>
      <c r="O64" s="3">
        <v>18</v>
      </c>
      <c r="P64" s="3">
        <v>6</v>
      </c>
      <c r="Q64" s="3">
        <v>41</v>
      </c>
      <c r="R64" s="3">
        <v>0.5</v>
      </c>
      <c r="S64" s="3">
        <v>33.36</v>
      </c>
      <c r="T64" s="3">
        <v>3.1</v>
      </c>
      <c r="U64" s="3">
        <v>11.03</v>
      </c>
    </row>
    <row r="65" spans="1:21">
      <c r="A65" s="3"/>
      <c r="B65" s="11" t="s">
        <v>113</v>
      </c>
      <c r="C65" s="11">
        <f>SUM(C59:C64)</f>
        <v>560</v>
      </c>
      <c r="D65" s="11">
        <f>SUM(D59:D64)</f>
        <v>11.2</v>
      </c>
      <c r="E65" s="11">
        <f t="shared" ref="E65:U65" si="6">SUM(E59:E64)</f>
        <v>13.39</v>
      </c>
      <c r="F65" s="11">
        <f t="shared" si="6"/>
        <v>78.900000000000006</v>
      </c>
      <c r="G65" s="11">
        <f t="shared" si="6"/>
        <v>483.8</v>
      </c>
      <c r="H65" s="11">
        <f t="shared" si="6"/>
        <v>0.11</v>
      </c>
      <c r="I65" s="11">
        <f t="shared" si="6"/>
        <v>0.05</v>
      </c>
      <c r="J65" s="11">
        <f t="shared" si="6"/>
        <v>19.720000000000002</v>
      </c>
      <c r="K65" s="11">
        <f t="shared" si="6"/>
        <v>0.15</v>
      </c>
      <c r="L65" s="11">
        <f t="shared" si="6"/>
        <v>12.6</v>
      </c>
      <c r="M65" s="11">
        <f t="shared" si="6"/>
        <v>463</v>
      </c>
      <c r="N65" s="11">
        <f t="shared" si="6"/>
        <v>118</v>
      </c>
      <c r="O65" s="11">
        <f t="shared" si="6"/>
        <v>91.9</v>
      </c>
      <c r="P65" s="11">
        <f t="shared" si="6"/>
        <v>58.699999999999996</v>
      </c>
      <c r="Q65" s="11">
        <f t="shared" si="6"/>
        <v>171.6</v>
      </c>
      <c r="R65" s="11">
        <f t="shared" si="6"/>
        <v>3.4800000000000004</v>
      </c>
      <c r="S65" s="11">
        <f t="shared" si="6"/>
        <v>34</v>
      </c>
      <c r="T65" s="11">
        <f t="shared" si="6"/>
        <v>10.48</v>
      </c>
      <c r="U65" s="11">
        <f t="shared" si="6"/>
        <v>13.93</v>
      </c>
    </row>
    <row r="66" spans="1:21">
      <c r="A66" s="3"/>
      <c r="B66" s="11" t="s">
        <v>114</v>
      </c>
      <c r="C66" s="29" t="s">
        <v>107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1:21" ht="26.25" customHeight="1">
      <c r="A67" s="3" t="s">
        <v>36</v>
      </c>
      <c r="B67" s="5" t="s">
        <v>65</v>
      </c>
      <c r="C67" s="3">
        <v>60</v>
      </c>
      <c r="D67" s="3">
        <v>0.8</v>
      </c>
      <c r="E67" s="3">
        <v>2.7</v>
      </c>
      <c r="F67" s="3">
        <v>4.5999999999999996</v>
      </c>
      <c r="G67" s="3">
        <v>45.6</v>
      </c>
      <c r="H67" s="3">
        <v>0.01</v>
      </c>
      <c r="I67" s="3">
        <v>0.02</v>
      </c>
      <c r="J67" s="3">
        <v>0.68</v>
      </c>
      <c r="K67" s="3">
        <v>0</v>
      </c>
      <c r="L67" s="3">
        <v>2.2799999999999998</v>
      </c>
      <c r="M67" s="3">
        <v>78.77</v>
      </c>
      <c r="N67" s="3">
        <v>136.27000000000001</v>
      </c>
      <c r="O67" s="3">
        <v>19.21</v>
      </c>
      <c r="P67" s="3">
        <v>10.95</v>
      </c>
      <c r="Q67" s="3">
        <v>21.51</v>
      </c>
      <c r="R67" s="3">
        <v>0.7</v>
      </c>
      <c r="S67" s="3">
        <v>11.99</v>
      </c>
      <c r="T67" s="3">
        <v>0.35</v>
      </c>
      <c r="U67" s="3">
        <v>11.4</v>
      </c>
    </row>
    <row r="68" spans="1:21" ht="25.5" customHeight="1">
      <c r="A68" s="3" t="s">
        <v>37</v>
      </c>
      <c r="B68" s="3" t="s">
        <v>38</v>
      </c>
      <c r="C68" s="3">
        <v>150</v>
      </c>
      <c r="D68" s="3">
        <v>5.3</v>
      </c>
      <c r="E68" s="3">
        <v>4.9000000000000004</v>
      </c>
      <c r="F68" s="3">
        <v>32.799999999999997</v>
      </c>
      <c r="G68" s="3">
        <v>196.8</v>
      </c>
      <c r="H68" s="3">
        <v>0.06</v>
      </c>
      <c r="I68" s="3">
        <v>0.02</v>
      </c>
      <c r="J68" s="3">
        <v>18.36</v>
      </c>
      <c r="K68" s="3">
        <v>0.09</v>
      </c>
      <c r="L68" s="3">
        <v>0</v>
      </c>
      <c r="M68" s="3">
        <v>149.04</v>
      </c>
      <c r="N68" s="3">
        <v>53.8</v>
      </c>
      <c r="O68" s="3">
        <v>105.83</v>
      </c>
      <c r="P68" s="3">
        <v>7.19</v>
      </c>
      <c r="Q68" s="3">
        <v>40.700000000000003</v>
      </c>
      <c r="R68" s="3">
        <v>0.73</v>
      </c>
      <c r="S68" s="3">
        <v>20.77</v>
      </c>
      <c r="T68" s="3">
        <v>0.06</v>
      </c>
      <c r="U68" s="3">
        <v>11.92</v>
      </c>
    </row>
    <row r="69" spans="1:21" ht="21" customHeight="1">
      <c r="A69" s="4" t="s">
        <v>95</v>
      </c>
      <c r="B69" s="4" t="s">
        <v>96</v>
      </c>
      <c r="C69" s="6">
        <v>100</v>
      </c>
      <c r="D69" s="3">
        <v>6.6</v>
      </c>
      <c r="E69" s="3">
        <v>10.35</v>
      </c>
      <c r="F69" s="3">
        <v>6.5</v>
      </c>
      <c r="G69" s="3">
        <v>202.15</v>
      </c>
      <c r="H69" s="3">
        <v>0</v>
      </c>
      <c r="I69" s="3">
        <v>0</v>
      </c>
      <c r="J69" s="3">
        <v>0.08</v>
      </c>
      <c r="K69" s="3">
        <v>0.01</v>
      </c>
      <c r="L69" s="3">
        <v>0</v>
      </c>
      <c r="M69" s="3">
        <v>0</v>
      </c>
      <c r="N69" s="3">
        <v>0</v>
      </c>
      <c r="O69" s="3">
        <v>7.44</v>
      </c>
      <c r="P69" s="3">
        <v>15.51</v>
      </c>
      <c r="Q69" s="3">
        <v>137.38999999999999</v>
      </c>
      <c r="R69" s="3">
        <v>1.74</v>
      </c>
      <c r="S69" s="3">
        <v>0</v>
      </c>
      <c r="T69" s="3">
        <v>0</v>
      </c>
      <c r="U69" s="3">
        <v>0</v>
      </c>
    </row>
    <row r="70" spans="1:21" ht="21" customHeight="1">
      <c r="A70" s="3" t="s">
        <v>40</v>
      </c>
      <c r="B70" s="3" t="s">
        <v>41</v>
      </c>
      <c r="C70" s="3">
        <v>207</v>
      </c>
      <c r="D70" s="3">
        <v>0.2</v>
      </c>
      <c r="E70" s="3">
        <v>0.1</v>
      </c>
      <c r="F70" s="3">
        <v>6.6</v>
      </c>
      <c r="G70" s="3">
        <v>27.9</v>
      </c>
      <c r="H70" s="3">
        <v>0</v>
      </c>
      <c r="I70" s="3">
        <v>0.01</v>
      </c>
      <c r="J70" s="3">
        <v>0.38</v>
      </c>
      <c r="K70" s="3">
        <v>0</v>
      </c>
      <c r="L70" s="3">
        <v>1.1599999999999999</v>
      </c>
      <c r="M70" s="3">
        <v>1.26</v>
      </c>
      <c r="N70" s="3">
        <v>30.23</v>
      </c>
      <c r="O70" s="3">
        <v>67</v>
      </c>
      <c r="P70" s="3">
        <v>4.5599999999999996</v>
      </c>
      <c r="Q70" s="3">
        <v>8.52</v>
      </c>
      <c r="R70" s="3">
        <v>0.77</v>
      </c>
      <c r="S70" s="3">
        <v>0.01</v>
      </c>
      <c r="T70" s="3">
        <v>0.02</v>
      </c>
      <c r="U70" s="3">
        <v>0.7</v>
      </c>
    </row>
    <row r="71" spans="1:21" ht="21" customHeight="1">
      <c r="A71" s="3" t="s">
        <v>28</v>
      </c>
      <c r="B71" s="3" t="s">
        <v>30</v>
      </c>
      <c r="C71" s="3">
        <v>20</v>
      </c>
      <c r="D71" s="3">
        <v>1.3</v>
      </c>
      <c r="E71" s="3">
        <v>0.2</v>
      </c>
      <c r="F71" s="3">
        <v>6.7</v>
      </c>
      <c r="G71" s="3">
        <v>34.200000000000003</v>
      </c>
      <c r="H71" s="3">
        <v>0.04</v>
      </c>
      <c r="I71" s="3">
        <v>0.02</v>
      </c>
      <c r="J71" s="3">
        <v>0</v>
      </c>
      <c r="K71" s="3">
        <v>0</v>
      </c>
      <c r="L71" s="3">
        <v>0</v>
      </c>
      <c r="M71" s="3">
        <v>122</v>
      </c>
      <c r="N71" s="3">
        <v>49</v>
      </c>
      <c r="O71" s="3">
        <v>7</v>
      </c>
      <c r="P71" s="3">
        <v>9.4</v>
      </c>
      <c r="Q71" s="3">
        <v>31.6</v>
      </c>
      <c r="R71" s="3">
        <v>0.78</v>
      </c>
      <c r="S71" s="3">
        <v>0</v>
      </c>
      <c r="T71" s="3">
        <v>6.18</v>
      </c>
      <c r="U71" s="3">
        <v>0</v>
      </c>
    </row>
    <row r="72" spans="1:21" ht="21" customHeight="1">
      <c r="A72" s="3" t="s">
        <v>28</v>
      </c>
      <c r="B72" s="3" t="s">
        <v>29</v>
      </c>
      <c r="C72" s="3">
        <v>20</v>
      </c>
      <c r="D72" s="3">
        <v>1.52</v>
      </c>
      <c r="E72" s="3">
        <v>0.16</v>
      </c>
      <c r="F72" s="3">
        <v>9.84</v>
      </c>
      <c r="G72" s="3">
        <v>46.9</v>
      </c>
      <c r="H72" s="3">
        <v>0.02</v>
      </c>
      <c r="I72" s="3">
        <v>0.01</v>
      </c>
      <c r="J72" s="3">
        <v>0</v>
      </c>
      <c r="K72" s="3">
        <v>0</v>
      </c>
      <c r="L72" s="3">
        <v>0</v>
      </c>
      <c r="M72" s="3">
        <v>100</v>
      </c>
      <c r="N72" s="3">
        <v>19</v>
      </c>
      <c r="O72" s="3">
        <v>4</v>
      </c>
      <c r="P72" s="3">
        <v>3</v>
      </c>
      <c r="Q72" s="3">
        <v>13</v>
      </c>
      <c r="R72" s="3">
        <v>0.2</v>
      </c>
      <c r="S72" s="3">
        <v>0.64</v>
      </c>
      <c r="T72" s="3">
        <v>1.2</v>
      </c>
      <c r="U72" s="3">
        <v>2.9</v>
      </c>
    </row>
    <row r="73" spans="1:21" ht="21" customHeight="1">
      <c r="A73" s="3"/>
      <c r="B73" s="11" t="s">
        <v>31</v>
      </c>
      <c r="C73" s="11">
        <f t="shared" ref="C73:U73" si="7">SUM(C67:C72)</f>
        <v>557</v>
      </c>
      <c r="D73" s="11">
        <f t="shared" si="7"/>
        <v>15.719999999999999</v>
      </c>
      <c r="E73" s="11">
        <f t="shared" si="7"/>
        <v>18.41</v>
      </c>
      <c r="F73" s="11">
        <f t="shared" si="7"/>
        <v>67.040000000000006</v>
      </c>
      <c r="G73" s="11">
        <f t="shared" si="7"/>
        <v>553.54999999999995</v>
      </c>
      <c r="H73" s="11">
        <f t="shared" si="7"/>
        <v>0.12999999999999998</v>
      </c>
      <c r="I73" s="11">
        <f t="shared" si="7"/>
        <v>0.08</v>
      </c>
      <c r="J73" s="11">
        <f t="shared" si="7"/>
        <v>19.499999999999996</v>
      </c>
      <c r="K73" s="11">
        <f t="shared" si="7"/>
        <v>9.9999999999999992E-2</v>
      </c>
      <c r="L73" s="11">
        <f t="shared" si="7"/>
        <v>3.4399999999999995</v>
      </c>
      <c r="M73" s="11">
        <f t="shared" si="7"/>
        <v>451.07</v>
      </c>
      <c r="N73" s="11">
        <f t="shared" si="7"/>
        <v>288.29999999999995</v>
      </c>
      <c r="O73" s="11">
        <f t="shared" si="7"/>
        <v>210.48</v>
      </c>
      <c r="P73" s="11">
        <f t="shared" si="7"/>
        <v>50.61</v>
      </c>
      <c r="Q73" s="11">
        <f t="shared" si="7"/>
        <v>252.72</v>
      </c>
      <c r="R73" s="11">
        <f t="shared" si="7"/>
        <v>4.92</v>
      </c>
      <c r="S73" s="11">
        <f t="shared" si="7"/>
        <v>33.409999999999997</v>
      </c>
      <c r="T73" s="11">
        <f t="shared" si="7"/>
        <v>7.81</v>
      </c>
      <c r="U73" s="11">
        <f t="shared" si="7"/>
        <v>26.919999999999998</v>
      </c>
    </row>
    <row r="74" spans="1:21" ht="21" customHeight="1">
      <c r="A74" s="3"/>
      <c r="B74" s="15" t="s">
        <v>32</v>
      </c>
      <c r="C74" s="16">
        <f t="shared" ref="C74:U74" si="8">C73+C65</f>
        <v>1117</v>
      </c>
      <c r="D74" s="16">
        <f t="shared" si="8"/>
        <v>26.919999999999998</v>
      </c>
      <c r="E74" s="16">
        <f t="shared" si="8"/>
        <v>31.8</v>
      </c>
      <c r="F74" s="16">
        <f t="shared" si="8"/>
        <v>145.94</v>
      </c>
      <c r="G74" s="16">
        <f t="shared" si="8"/>
        <v>1037.3499999999999</v>
      </c>
      <c r="H74" s="16">
        <f t="shared" si="8"/>
        <v>0.24</v>
      </c>
      <c r="I74" s="16">
        <f t="shared" si="8"/>
        <v>0.13</v>
      </c>
      <c r="J74" s="16">
        <f t="shared" si="8"/>
        <v>39.22</v>
      </c>
      <c r="K74" s="16">
        <f t="shared" si="8"/>
        <v>0.25</v>
      </c>
      <c r="L74" s="16">
        <f t="shared" si="8"/>
        <v>16.04</v>
      </c>
      <c r="M74" s="16">
        <f t="shared" si="8"/>
        <v>914.06999999999994</v>
      </c>
      <c r="N74" s="16">
        <f t="shared" si="8"/>
        <v>406.29999999999995</v>
      </c>
      <c r="O74" s="16">
        <f t="shared" si="8"/>
        <v>302.38</v>
      </c>
      <c r="P74" s="16">
        <f t="shared" si="8"/>
        <v>109.31</v>
      </c>
      <c r="Q74" s="16">
        <f t="shared" si="8"/>
        <v>424.32</v>
      </c>
      <c r="R74" s="16">
        <f t="shared" si="8"/>
        <v>8.4</v>
      </c>
      <c r="S74" s="16">
        <f t="shared" si="8"/>
        <v>67.41</v>
      </c>
      <c r="T74" s="16">
        <f t="shared" si="8"/>
        <v>18.29</v>
      </c>
      <c r="U74" s="16">
        <f t="shared" si="8"/>
        <v>40.849999999999994</v>
      </c>
    </row>
    <row r="75" spans="1:21" ht="21" customHeight="1">
      <c r="A75" s="49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32"/>
      <c r="U75" s="32"/>
    </row>
    <row r="76" spans="1:21" ht="36" customHeight="1">
      <c r="A76" s="62" t="s">
        <v>70</v>
      </c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</row>
    <row r="77" spans="1:21" ht="30" customHeight="1">
      <c r="A77" s="63" t="s">
        <v>0</v>
      </c>
      <c r="B77" s="63" t="s">
        <v>81</v>
      </c>
      <c r="C77" s="70" t="s">
        <v>1</v>
      </c>
      <c r="D77" s="72" t="s">
        <v>82</v>
      </c>
      <c r="E77" s="73"/>
      <c r="F77" s="74"/>
      <c r="G77" s="64" t="s">
        <v>5</v>
      </c>
      <c r="H77" s="69" t="s">
        <v>79</v>
      </c>
      <c r="I77" s="69"/>
      <c r="J77" s="69"/>
      <c r="K77" s="69"/>
      <c r="L77" s="69"/>
      <c r="M77" s="69" t="s">
        <v>80</v>
      </c>
      <c r="N77" s="69"/>
      <c r="O77" s="69"/>
      <c r="P77" s="69"/>
      <c r="Q77" s="69"/>
      <c r="R77" s="69"/>
      <c r="S77" s="69"/>
      <c r="T77" s="69"/>
      <c r="U77" s="69"/>
    </row>
    <row r="78" spans="1:21" ht="30">
      <c r="A78" s="63"/>
      <c r="B78" s="63"/>
      <c r="C78" s="71"/>
      <c r="D78" s="9" t="s">
        <v>2</v>
      </c>
      <c r="E78" s="10" t="s">
        <v>3</v>
      </c>
      <c r="F78" s="10" t="s">
        <v>4</v>
      </c>
      <c r="G78" s="65"/>
      <c r="H78" s="40" t="s">
        <v>6</v>
      </c>
      <c r="I78" s="40" t="s">
        <v>7</v>
      </c>
      <c r="J78" s="40" t="s">
        <v>8</v>
      </c>
      <c r="K78" s="40" t="s">
        <v>9</v>
      </c>
      <c r="L78" s="40" t="s">
        <v>10</v>
      </c>
      <c r="M78" s="40" t="s">
        <v>11</v>
      </c>
      <c r="N78" s="40" t="s">
        <v>12</v>
      </c>
      <c r="O78" s="40" t="s">
        <v>13</v>
      </c>
      <c r="P78" s="40" t="s">
        <v>14</v>
      </c>
      <c r="Q78" s="40" t="s">
        <v>15</v>
      </c>
      <c r="R78" s="40" t="s">
        <v>16</v>
      </c>
      <c r="S78" s="40" t="s">
        <v>17</v>
      </c>
      <c r="T78" s="40" t="s">
        <v>18</v>
      </c>
      <c r="U78" s="40" t="s">
        <v>19</v>
      </c>
    </row>
    <row r="79" spans="1:21">
      <c r="A79" s="11"/>
      <c r="B79" s="11"/>
      <c r="C79" s="40" t="s">
        <v>20</v>
      </c>
      <c r="D79" s="40" t="s">
        <v>20</v>
      </c>
      <c r="E79" s="40" t="s">
        <v>20</v>
      </c>
      <c r="F79" s="40" t="s">
        <v>20</v>
      </c>
      <c r="G79" s="40" t="s">
        <v>21</v>
      </c>
      <c r="H79" s="40" t="s">
        <v>22</v>
      </c>
      <c r="I79" s="40" t="s">
        <v>22</v>
      </c>
      <c r="J79" s="40" t="s">
        <v>23</v>
      </c>
      <c r="K79" s="40" t="s">
        <v>24</v>
      </c>
      <c r="L79" s="40" t="s">
        <v>22</v>
      </c>
      <c r="M79" s="40" t="s">
        <v>22</v>
      </c>
      <c r="N79" s="40" t="s">
        <v>22</v>
      </c>
      <c r="O79" s="40" t="s">
        <v>22</v>
      </c>
      <c r="P79" s="40" t="s">
        <v>22</v>
      </c>
      <c r="Q79" s="40" t="s">
        <v>22</v>
      </c>
      <c r="R79" s="40" t="s">
        <v>22</v>
      </c>
      <c r="S79" s="40" t="s">
        <v>24</v>
      </c>
      <c r="T79" s="40" t="s">
        <v>24</v>
      </c>
      <c r="U79" s="40" t="s">
        <v>24</v>
      </c>
    </row>
    <row r="80" spans="1:21">
      <c r="A80" s="3"/>
      <c r="B80" s="43" t="s">
        <v>42</v>
      </c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</row>
    <row r="81" spans="1:21">
      <c r="A81" s="3"/>
      <c r="B81" s="11" t="s">
        <v>108</v>
      </c>
      <c r="C81" s="29" t="s">
        <v>107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</row>
    <row r="82" spans="1:21" ht="30">
      <c r="A82" s="4" t="s">
        <v>125</v>
      </c>
      <c r="B82" s="5" t="s">
        <v>124</v>
      </c>
      <c r="C82" s="30">
        <v>60</v>
      </c>
      <c r="D82" s="4">
        <v>1</v>
      </c>
      <c r="E82" s="4">
        <v>6</v>
      </c>
      <c r="F82" s="4">
        <v>9.6999999999999993</v>
      </c>
      <c r="G82" s="4">
        <v>97.8</v>
      </c>
      <c r="H82" s="4">
        <v>0</v>
      </c>
      <c r="I82" s="4">
        <v>0</v>
      </c>
      <c r="J82" s="4">
        <v>0</v>
      </c>
      <c r="K82" s="4">
        <v>0</v>
      </c>
      <c r="L82" s="4">
        <v>2.1</v>
      </c>
      <c r="M82" s="4">
        <v>0</v>
      </c>
      <c r="N82" s="4">
        <v>0</v>
      </c>
      <c r="O82" s="4">
        <v>27.3</v>
      </c>
      <c r="P82" s="4">
        <v>16.399999999999999</v>
      </c>
      <c r="Q82" s="4">
        <v>31.7</v>
      </c>
      <c r="R82" s="4">
        <v>0.9</v>
      </c>
      <c r="S82" s="4">
        <v>0</v>
      </c>
      <c r="T82" s="4">
        <v>0</v>
      </c>
      <c r="U82" s="4">
        <v>0</v>
      </c>
    </row>
    <row r="83" spans="1:21" ht="21" customHeight="1">
      <c r="A83" s="4" t="s">
        <v>126</v>
      </c>
      <c r="B83" s="4" t="s">
        <v>127</v>
      </c>
      <c r="C83" s="30">
        <v>200</v>
      </c>
      <c r="D83" s="4">
        <v>1.9</v>
      </c>
      <c r="E83" s="4">
        <v>1.5</v>
      </c>
      <c r="F83" s="4">
        <v>15.8</v>
      </c>
      <c r="G83" s="4">
        <v>84</v>
      </c>
      <c r="H83" s="4">
        <v>0.1</v>
      </c>
      <c r="I83" s="4">
        <v>0</v>
      </c>
      <c r="J83" s="4">
        <v>0.2</v>
      </c>
      <c r="K83" s="4">
        <v>0</v>
      </c>
      <c r="L83" s="4">
        <v>4.5999999999999996</v>
      </c>
      <c r="M83" s="4">
        <v>0</v>
      </c>
      <c r="N83" s="4">
        <v>0</v>
      </c>
      <c r="O83" s="4">
        <v>17.399999999999999</v>
      </c>
      <c r="P83" s="4">
        <v>20.3</v>
      </c>
      <c r="Q83" s="4">
        <v>46.9</v>
      </c>
      <c r="R83" s="4">
        <v>0.8</v>
      </c>
      <c r="S83" s="4">
        <v>0</v>
      </c>
      <c r="T83" s="4">
        <v>0</v>
      </c>
      <c r="U83" s="4">
        <v>0</v>
      </c>
    </row>
    <row r="84" spans="1:21" ht="21" customHeight="1">
      <c r="A84" s="3" t="s">
        <v>45</v>
      </c>
      <c r="B84" s="3" t="s">
        <v>46</v>
      </c>
      <c r="C84" s="33">
        <v>200</v>
      </c>
      <c r="D84" s="3">
        <v>0.2</v>
      </c>
      <c r="E84" s="3">
        <v>0</v>
      </c>
      <c r="F84" s="3">
        <v>6.4</v>
      </c>
      <c r="G84" s="3">
        <v>26.8</v>
      </c>
      <c r="H84" s="3">
        <v>0</v>
      </c>
      <c r="I84" s="3">
        <v>0.01</v>
      </c>
      <c r="J84" s="3">
        <v>0.3</v>
      </c>
      <c r="K84" s="3">
        <v>0</v>
      </c>
      <c r="L84" s="3">
        <v>0.04</v>
      </c>
      <c r="M84" s="3">
        <v>0.68</v>
      </c>
      <c r="N84" s="3">
        <v>20.76</v>
      </c>
      <c r="O84" s="3">
        <v>66.08</v>
      </c>
      <c r="P84" s="3">
        <v>3.83</v>
      </c>
      <c r="Q84" s="3">
        <v>7.18</v>
      </c>
      <c r="R84" s="3">
        <v>0.73</v>
      </c>
      <c r="S84" s="3">
        <v>0</v>
      </c>
      <c r="T84" s="3">
        <v>0</v>
      </c>
      <c r="U84" s="3">
        <v>0</v>
      </c>
    </row>
    <row r="85" spans="1:21" ht="21" customHeight="1">
      <c r="A85" s="3" t="s">
        <v>28</v>
      </c>
      <c r="B85" s="3" t="s">
        <v>29</v>
      </c>
      <c r="C85" s="33">
        <v>20</v>
      </c>
      <c r="D85" s="3">
        <v>1.52</v>
      </c>
      <c r="E85" s="3">
        <v>0.16</v>
      </c>
      <c r="F85" s="3">
        <v>9.84</v>
      </c>
      <c r="G85" s="3">
        <v>46.9</v>
      </c>
      <c r="H85" s="3">
        <v>0.02</v>
      </c>
      <c r="I85" s="3">
        <v>0.01</v>
      </c>
      <c r="J85" s="3">
        <v>0</v>
      </c>
      <c r="K85" s="3">
        <v>0</v>
      </c>
      <c r="L85" s="3">
        <v>0</v>
      </c>
      <c r="M85" s="3">
        <v>100</v>
      </c>
      <c r="N85" s="3">
        <v>19</v>
      </c>
      <c r="O85" s="3">
        <v>4</v>
      </c>
      <c r="P85" s="3">
        <v>3</v>
      </c>
      <c r="Q85" s="3">
        <v>13</v>
      </c>
      <c r="R85" s="3">
        <v>0.2</v>
      </c>
      <c r="S85" s="3">
        <v>0.64</v>
      </c>
      <c r="T85" s="3">
        <v>1.2</v>
      </c>
      <c r="U85" s="3">
        <v>2.9</v>
      </c>
    </row>
    <row r="86" spans="1:21" ht="21" customHeight="1">
      <c r="A86" s="3" t="s">
        <v>28</v>
      </c>
      <c r="B86" s="3" t="s">
        <v>30</v>
      </c>
      <c r="C86" s="33">
        <v>20</v>
      </c>
      <c r="D86" s="3">
        <v>1.3</v>
      </c>
      <c r="E86" s="3">
        <v>0.2</v>
      </c>
      <c r="F86" s="3">
        <v>6.7</v>
      </c>
      <c r="G86" s="3">
        <v>34.200000000000003</v>
      </c>
      <c r="H86" s="3">
        <v>0.04</v>
      </c>
      <c r="I86" s="3">
        <v>0.02</v>
      </c>
      <c r="J86" s="3">
        <v>0</v>
      </c>
      <c r="K86" s="3">
        <v>0</v>
      </c>
      <c r="L86" s="3">
        <v>0</v>
      </c>
      <c r="M86" s="3">
        <v>122</v>
      </c>
      <c r="N86" s="3">
        <v>49</v>
      </c>
      <c r="O86" s="3">
        <v>7</v>
      </c>
      <c r="P86" s="3">
        <v>9.4</v>
      </c>
      <c r="Q86" s="3">
        <v>31.6</v>
      </c>
      <c r="R86" s="3">
        <v>0.78</v>
      </c>
      <c r="S86" s="3">
        <v>0</v>
      </c>
      <c r="T86" s="3">
        <v>6.18</v>
      </c>
      <c r="U86" s="3">
        <v>0</v>
      </c>
    </row>
    <row r="87" spans="1:21" ht="21" customHeight="1">
      <c r="A87" s="4" t="s">
        <v>28</v>
      </c>
      <c r="B87" s="4" t="s">
        <v>138</v>
      </c>
      <c r="C87" s="3">
        <v>13</v>
      </c>
      <c r="D87" s="3">
        <v>1.42</v>
      </c>
      <c r="E87" s="3">
        <v>0.17</v>
      </c>
      <c r="F87" s="3">
        <v>8.94</v>
      </c>
      <c r="G87" s="3">
        <v>43</v>
      </c>
      <c r="H87" s="3">
        <v>0.03</v>
      </c>
      <c r="I87" s="3">
        <v>0.01</v>
      </c>
      <c r="J87" s="3">
        <v>0</v>
      </c>
      <c r="K87" s="3">
        <v>0</v>
      </c>
      <c r="L87" s="3">
        <v>0</v>
      </c>
      <c r="M87" s="3">
        <v>79</v>
      </c>
      <c r="N87" s="3">
        <v>24</v>
      </c>
      <c r="O87" s="3">
        <v>4</v>
      </c>
      <c r="P87" s="3">
        <v>6</v>
      </c>
      <c r="Q87" s="3">
        <v>16</v>
      </c>
      <c r="R87" s="3">
        <v>0.4</v>
      </c>
      <c r="S87" s="3">
        <v>0</v>
      </c>
      <c r="T87" s="3">
        <v>0</v>
      </c>
      <c r="U87" s="3">
        <v>0</v>
      </c>
    </row>
    <row r="88" spans="1:21" ht="21" customHeight="1">
      <c r="A88" s="11"/>
      <c r="B88" s="11" t="s">
        <v>113</v>
      </c>
      <c r="C88" s="18">
        <f>SUM(C82:C87)</f>
        <v>513</v>
      </c>
      <c r="D88" s="18">
        <f>SUM(D82:D87)</f>
        <v>7.34</v>
      </c>
      <c r="E88" s="18">
        <f t="shared" ref="E88:U88" si="9">SUM(E82:E87)</f>
        <v>8.0300000000000011</v>
      </c>
      <c r="F88" s="18">
        <f t="shared" si="9"/>
        <v>57.379999999999995</v>
      </c>
      <c r="G88" s="18">
        <f t="shared" si="9"/>
        <v>332.70000000000005</v>
      </c>
      <c r="H88" s="18">
        <f t="shared" si="9"/>
        <v>0.19</v>
      </c>
      <c r="I88" s="18">
        <f t="shared" si="9"/>
        <v>0.05</v>
      </c>
      <c r="J88" s="18">
        <f t="shared" si="9"/>
        <v>0.5</v>
      </c>
      <c r="K88" s="18">
        <f t="shared" si="9"/>
        <v>0</v>
      </c>
      <c r="L88" s="18">
        <f t="shared" si="9"/>
        <v>6.7399999999999993</v>
      </c>
      <c r="M88" s="18">
        <f t="shared" si="9"/>
        <v>301.68</v>
      </c>
      <c r="N88" s="18">
        <f t="shared" si="9"/>
        <v>112.76</v>
      </c>
      <c r="O88" s="18">
        <f t="shared" si="9"/>
        <v>125.78</v>
      </c>
      <c r="P88" s="18">
        <f t="shared" si="9"/>
        <v>58.93</v>
      </c>
      <c r="Q88" s="18">
        <f t="shared" si="9"/>
        <v>146.38</v>
      </c>
      <c r="R88" s="18">
        <f t="shared" si="9"/>
        <v>3.81</v>
      </c>
      <c r="S88" s="18">
        <f t="shared" si="9"/>
        <v>0.64</v>
      </c>
      <c r="T88" s="18">
        <f t="shared" si="9"/>
        <v>7.38</v>
      </c>
      <c r="U88" s="18">
        <f t="shared" si="9"/>
        <v>2.9</v>
      </c>
    </row>
    <row r="89" spans="1:21">
      <c r="A89" s="3"/>
      <c r="B89" s="11" t="s">
        <v>114</v>
      </c>
      <c r="C89" s="29" t="s">
        <v>107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</row>
    <row r="90" spans="1:21" ht="24.75" customHeight="1">
      <c r="A90" s="51" t="s">
        <v>146</v>
      </c>
      <c r="B90" s="52" t="s">
        <v>154</v>
      </c>
      <c r="C90" s="3">
        <v>60</v>
      </c>
      <c r="D90" s="3">
        <v>0.8</v>
      </c>
      <c r="E90" s="3">
        <v>6.1</v>
      </c>
      <c r="F90" s="3">
        <v>3.6</v>
      </c>
      <c r="G90" s="3">
        <v>72.5</v>
      </c>
      <c r="H90" s="3">
        <v>0.02</v>
      </c>
      <c r="I90" s="3">
        <v>0.02</v>
      </c>
      <c r="J90" s="51">
        <v>241.63</v>
      </c>
      <c r="K90" s="51">
        <v>0</v>
      </c>
      <c r="L90" s="51">
        <v>17.32</v>
      </c>
      <c r="M90" s="51">
        <v>87.51</v>
      </c>
      <c r="N90" s="51">
        <v>160.13999999999999</v>
      </c>
      <c r="O90" s="51">
        <v>23.5</v>
      </c>
      <c r="P90" s="51">
        <v>11.17</v>
      </c>
      <c r="Q90" s="51">
        <v>18.8</v>
      </c>
      <c r="R90" s="51">
        <v>0.56000000000000005</v>
      </c>
      <c r="S90" s="51">
        <v>9.8699999999999992</v>
      </c>
      <c r="T90" s="51">
        <v>0.15</v>
      </c>
      <c r="U90" s="51">
        <v>10.98</v>
      </c>
    </row>
    <row r="91" spans="1:21" ht="22.5" customHeight="1">
      <c r="A91" s="3" t="s">
        <v>43</v>
      </c>
      <c r="B91" s="3" t="s">
        <v>44</v>
      </c>
      <c r="C91" s="3">
        <v>150</v>
      </c>
      <c r="D91" s="3">
        <v>3.1</v>
      </c>
      <c r="E91" s="3">
        <v>5.3</v>
      </c>
      <c r="F91" s="3">
        <v>19.8</v>
      </c>
      <c r="G91" s="3">
        <v>139.4</v>
      </c>
      <c r="H91" s="3">
        <v>0.12</v>
      </c>
      <c r="I91" s="3">
        <v>0.11</v>
      </c>
      <c r="J91" s="3">
        <v>23.8</v>
      </c>
      <c r="K91" s="3">
        <v>0.09</v>
      </c>
      <c r="L91" s="3">
        <v>10.199999999999999</v>
      </c>
      <c r="M91" s="3">
        <v>161.78</v>
      </c>
      <c r="N91" s="3">
        <v>624.83000000000004</v>
      </c>
      <c r="O91" s="3">
        <v>39.49</v>
      </c>
      <c r="P91" s="3">
        <v>28.23</v>
      </c>
      <c r="Q91" s="3">
        <v>84.47</v>
      </c>
      <c r="R91" s="3">
        <v>1.03</v>
      </c>
      <c r="S91" s="3">
        <v>28.46</v>
      </c>
      <c r="T91" s="3">
        <v>0.78</v>
      </c>
      <c r="U91" s="3">
        <v>42.79</v>
      </c>
    </row>
    <row r="92" spans="1:21" ht="21" customHeight="1">
      <c r="A92" s="4" t="s">
        <v>155</v>
      </c>
      <c r="B92" s="4" t="s">
        <v>156</v>
      </c>
      <c r="C92" s="6" t="s">
        <v>93</v>
      </c>
      <c r="D92" s="3">
        <v>8.65</v>
      </c>
      <c r="E92" s="3">
        <v>6.84</v>
      </c>
      <c r="F92" s="3">
        <v>3.5</v>
      </c>
      <c r="G92" s="3">
        <v>145</v>
      </c>
      <c r="H92" s="3">
        <v>0.1</v>
      </c>
      <c r="I92" s="3">
        <v>0</v>
      </c>
      <c r="J92" s="3">
        <v>0</v>
      </c>
      <c r="K92" s="3">
        <v>0</v>
      </c>
      <c r="L92" s="3">
        <v>1.5</v>
      </c>
      <c r="M92" s="3">
        <v>0</v>
      </c>
      <c r="N92" s="3">
        <v>0</v>
      </c>
      <c r="O92" s="3">
        <v>26.4</v>
      </c>
      <c r="P92" s="3">
        <v>16.600000000000001</v>
      </c>
      <c r="Q92" s="3">
        <v>115.3</v>
      </c>
      <c r="R92" s="3">
        <v>0.9</v>
      </c>
      <c r="S92" s="3">
        <v>0</v>
      </c>
      <c r="T92" s="3">
        <v>0</v>
      </c>
      <c r="U92" s="3">
        <v>0</v>
      </c>
    </row>
    <row r="93" spans="1:21" ht="21" customHeight="1">
      <c r="A93" s="4" t="s">
        <v>115</v>
      </c>
      <c r="B93" s="4" t="s">
        <v>116</v>
      </c>
      <c r="C93" s="3">
        <v>200</v>
      </c>
      <c r="D93" s="3">
        <v>0.1</v>
      </c>
      <c r="E93" s="3">
        <v>0.1</v>
      </c>
      <c r="F93" s="3">
        <v>13.9</v>
      </c>
      <c r="G93" s="3">
        <v>57.8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12.3</v>
      </c>
      <c r="P93" s="3">
        <v>3.7</v>
      </c>
      <c r="Q93" s="3">
        <v>2.4</v>
      </c>
      <c r="R93" s="3">
        <v>0.5</v>
      </c>
      <c r="S93" s="3">
        <v>0</v>
      </c>
      <c r="T93" s="3">
        <v>0</v>
      </c>
      <c r="U93" s="3">
        <v>0</v>
      </c>
    </row>
    <row r="94" spans="1:21" ht="21" customHeight="1">
      <c r="A94" s="3" t="s">
        <v>28</v>
      </c>
      <c r="B94" s="3" t="s">
        <v>30</v>
      </c>
      <c r="C94" s="3">
        <v>20</v>
      </c>
      <c r="D94" s="3">
        <v>1.3</v>
      </c>
      <c r="E94" s="3">
        <v>0.2</v>
      </c>
      <c r="F94" s="3">
        <v>6.7</v>
      </c>
      <c r="G94" s="3">
        <v>34.200000000000003</v>
      </c>
      <c r="H94" s="3">
        <v>0.04</v>
      </c>
      <c r="I94" s="3">
        <v>0.02</v>
      </c>
      <c r="J94" s="3">
        <v>0</v>
      </c>
      <c r="K94" s="3">
        <v>0</v>
      </c>
      <c r="L94" s="3">
        <v>0</v>
      </c>
      <c r="M94" s="3">
        <v>122</v>
      </c>
      <c r="N94" s="3">
        <v>49</v>
      </c>
      <c r="O94" s="3">
        <v>7</v>
      </c>
      <c r="P94" s="3">
        <v>9.4</v>
      </c>
      <c r="Q94" s="3">
        <v>31.6</v>
      </c>
      <c r="R94" s="3">
        <v>0.78</v>
      </c>
      <c r="S94" s="3">
        <v>0</v>
      </c>
      <c r="T94" s="3">
        <v>6.18</v>
      </c>
      <c r="U94" s="3">
        <v>0</v>
      </c>
    </row>
    <row r="95" spans="1:21" ht="21" customHeight="1">
      <c r="A95" s="3" t="s">
        <v>28</v>
      </c>
      <c r="B95" s="3" t="s">
        <v>29</v>
      </c>
      <c r="C95" s="3">
        <v>20</v>
      </c>
      <c r="D95" s="3">
        <v>1.52</v>
      </c>
      <c r="E95" s="3">
        <v>0.16</v>
      </c>
      <c r="F95" s="3">
        <v>9.84</v>
      </c>
      <c r="G95" s="3">
        <v>46.9</v>
      </c>
      <c r="H95" s="3">
        <v>0.02</v>
      </c>
      <c r="I95" s="3">
        <v>0.01</v>
      </c>
      <c r="J95" s="3">
        <v>0</v>
      </c>
      <c r="K95" s="3">
        <v>0</v>
      </c>
      <c r="L95" s="3">
        <v>0</v>
      </c>
      <c r="M95" s="3">
        <v>100</v>
      </c>
      <c r="N95" s="3">
        <v>19</v>
      </c>
      <c r="O95" s="3">
        <v>4</v>
      </c>
      <c r="P95" s="3">
        <v>3</v>
      </c>
      <c r="Q95" s="3">
        <v>13</v>
      </c>
      <c r="R95" s="3">
        <v>0.2</v>
      </c>
      <c r="S95" s="3">
        <v>0.64</v>
      </c>
      <c r="T95" s="3">
        <v>1.2</v>
      </c>
      <c r="U95" s="3">
        <v>2.9</v>
      </c>
    </row>
    <row r="96" spans="1:21" ht="21" customHeight="1">
      <c r="A96" s="4" t="s">
        <v>28</v>
      </c>
      <c r="B96" s="4" t="s">
        <v>165</v>
      </c>
      <c r="C96" s="3">
        <v>200</v>
      </c>
      <c r="D96" s="3">
        <v>3.25</v>
      </c>
      <c r="E96" s="3">
        <v>0.98</v>
      </c>
      <c r="F96" s="3">
        <v>25.1</v>
      </c>
      <c r="G96" s="3">
        <v>89.7</v>
      </c>
      <c r="H96" s="3">
        <v>7.0000000000000007E-2</v>
      </c>
      <c r="I96" s="3">
        <v>0.1</v>
      </c>
      <c r="J96" s="3">
        <v>30</v>
      </c>
      <c r="K96" s="3">
        <v>0</v>
      </c>
      <c r="L96" s="3">
        <v>10</v>
      </c>
      <c r="M96" s="3">
        <v>59</v>
      </c>
      <c r="N96" s="3">
        <v>722</v>
      </c>
      <c r="O96" s="3">
        <v>18</v>
      </c>
      <c r="P96" s="3">
        <v>91</v>
      </c>
      <c r="Q96" s="3">
        <v>61</v>
      </c>
      <c r="R96" s="3">
        <v>1.3</v>
      </c>
      <c r="S96" s="3">
        <v>0.12</v>
      </c>
      <c r="T96" s="3">
        <v>2.2000000000000002</v>
      </c>
      <c r="U96" s="3">
        <v>5.5</v>
      </c>
    </row>
    <row r="97" spans="1:21" ht="21" customHeight="1">
      <c r="A97" s="3"/>
      <c r="B97" s="11" t="s">
        <v>112</v>
      </c>
      <c r="C97" s="11">
        <v>750</v>
      </c>
      <c r="D97" s="11">
        <f>SUM(D90:D96)</f>
        <v>18.72</v>
      </c>
      <c r="E97" s="11">
        <f t="shared" ref="E97:U97" si="10">SUM(E90:E96)</f>
        <v>19.68</v>
      </c>
      <c r="F97" s="11">
        <f t="shared" si="10"/>
        <v>82.44</v>
      </c>
      <c r="G97" s="11">
        <f t="shared" si="10"/>
        <v>585.5</v>
      </c>
      <c r="H97" s="11">
        <f t="shared" si="10"/>
        <v>0.37</v>
      </c>
      <c r="I97" s="11">
        <f t="shared" si="10"/>
        <v>0.26</v>
      </c>
      <c r="J97" s="11">
        <f t="shared" si="10"/>
        <v>295.43</v>
      </c>
      <c r="K97" s="11">
        <f t="shared" si="10"/>
        <v>0.09</v>
      </c>
      <c r="L97" s="11">
        <f t="shared" si="10"/>
        <v>40.019999999999996</v>
      </c>
      <c r="M97" s="11">
        <f t="shared" si="10"/>
        <v>530.29</v>
      </c>
      <c r="N97" s="11">
        <f t="shared" si="10"/>
        <v>1574.97</v>
      </c>
      <c r="O97" s="11">
        <f t="shared" si="10"/>
        <v>130.69</v>
      </c>
      <c r="P97" s="11">
        <f t="shared" si="10"/>
        <v>163.10000000000002</v>
      </c>
      <c r="Q97" s="11">
        <f t="shared" si="10"/>
        <v>326.57</v>
      </c>
      <c r="R97" s="11">
        <f t="shared" si="10"/>
        <v>5.2700000000000005</v>
      </c>
      <c r="S97" s="11">
        <f t="shared" si="10"/>
        <v>39.089999999999996</v>
      </c>
      <c r="T97" s="11">
        <f t="shared" si="10"/>
        <v>10.509999999999998</v>
      </c>
      <c r="U97" s="11">
        <f t="shared" si="10"/>
        <v>62.169999999999995</v>
      </c>
    </row>
    <row r="98" spans="1:21" ht="21" customHeight="1">
      <c r="A98" s="3"/>
      <c r="B98" s="15" t="s">
        <v>32</v>
      </c>
      <c r="C98" s="35">
        <f t="shared" ref="C98:U98" si="11">C97+C88</f>
        <v>1263</v>
      </c>
      <c r="D98" s="19">
        <f t="shared" si="11"/>
        <v>26.06</v>
      </c>
      <c r="E98" s="15">
        <f t="shared" si="11"/>
        <v>27.71</v>
      </c>
      <c r="F98" s="15">
        <f t="shared" si="11"/>
        <v>139.82</v>
      </c>
      <c r="G98" s="15">
        <f t="shared" si="11"/>
        <v>918.2</v>
      </c>
      <c r="H98" s="15">
        <f t="shared" si="11"/>
        <v>0.56000000000000005</v>
      </c>
      <c r="I98" s="15">
        <f t="shared" si="11"/>
        <v>0.31</v>
      </c>
      <c r="J98" s="15">
        <f t="shared" si="11"/>
        <v>295.93</v>
      </c>
      <c r="K98" s="15">
        <f t="shared" si="11"/>
        <v>0.09</v>
      </c>
      <c r="L98" s="15">
        <f t="shared" si="11"/>
        <v>46.76</v>
      </c>
      <c r="M98" s="15">
        <f t="shared" si="11"/>
        <v>831.97</v>
      </c>
      <c r="N98" s="15">
        <f t="shared" si="11"/>
        <v>1687.73</v>
      </c>
      <c r="O98" s="15">
        <f t="shared" si="11"/>
        <v>256.47000000000003</v>
      </c>
      <c r="P98" s="15">
        <f t="shared" si="11"/>
        <v>222.03000000000003</v>
      </c>
      <c r="Q98" s="15">
        <f t="shared" si="11"/>
        <v>472.95</v>
      </c>
      <c r="R98" s="15">
        <f t="shared" si="11"/>
        <v>9.08</v>
      </c>
      <c r="S98" s="15">
        <f t="shared" si="11"/>
        <v>39.729999999999997</v>
      </c>
      <c r="T98" s="15">
        <f t="shared" si="11"/>
        <v>17.889999999999997</v>
      </c>
      <c r="U98" s="15">
        <f t="shared" si="11"/>
        <v>65.069999999999993</v>
      </c>
    </row>
    <row r="99" spans="1:21" ht="21" customHeight="1">
      <c r="A99" s="49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32"/>
      <c r="U99" s="32"/>
    </row>
    <row r="100" spans="1:21" ht="36" customHeight="1">
      <c r="A100" s="62" t="s">
        <v>71</v>
      </c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</row>
    <row r="101" spans="1:21" ht="27.75" customHeight="1">
      <c r="A101" s="63" t="s">
        <v>0</v>
      </c>
      <c r="B101" s="63" t="s">
        <v>81</v>
      </c>
      <c r="C101" s="70" t="s">
        <v>1</v>
      </c>
      <c r="D101" s="72" t="s">
        <v>82</v>
      </c>
      <c r="E101" s="73"/>
      <c r="F101" s="74"/>
      <c r="G101" s="64" t="s">
        <v>5</v>
      </c>
      <c r="H101" s="69" t="s">
        <v>79</v>
      </c>
      <c r="I101" s="69"/>
      <c r="J101" s="69"/>
      <c r="K101" s="69"/>
      <c r="L101" s="69"/>
      <c r="M101" s="69" t="s">
        <v>80</v>
      </c>
      <c r="N101" s="69"/>
      <c r="O101" s="69"/>
      <c r="P101" s="69"/>
      <c r="Q101" s="69"/>
      <c r="R101" s="69"/>
      <c r="S101" s="69"/>
      <c r="T101" s="69"/>
      <c r="U101" s="69"/>
    </row>
    <row r="102" spans="1:21" ht="30">
      <c r="A102" s="63"/>
      <c r="B102" s="63"/>
      <c r="C102" s="71"/>
      <c r="D102" s="9" t="s">
        <v>2</v>
      </c>
      <c r="E102" s="10" t="s">
        <v>3</v>
      </c>
      <c r="F102" s="10" t="s">
        <v>4</v>
      </c>
      <c r="G102" s="65"/>
      <c r="H102" s="40" t="s">
        <v>6</v>
      </c>
      <c r="I102" s="40" t="s">
        <v>7</v>
      </c>
      <c r="J102" s="40" t="s">
        <v>8</v>
      </c>
      <c r="K102" s="40" t="s">
        <v>9</v>
      </c>
      <c r="L102" s="40" t="s">
        <v>10</v>
      </c>
      <c r="M102" s="40" t="s">
        <v>11</v>
      </c>
      <c r="N102" s="40" t="s">
        <v>12</v>
      </c>
      <c r="O102" s="40" t="s">
        <v>13</v>
      </c>
      <c r="P102" s="40" t="s">
        <v>14</v>
      </c>
      <c r="Q102" s="40" t="s">
        <v>15</v>
      </c>
      <c r="R102" s="40" t="s">
        <v>16</v>
      </c>
      <c r="S102" s="40" t="s">
        <v>17</v>
      </c>
      <c r="T102" s="40" t="s">
        <v>18</v>
      </c>
      <c r="U102" s="40" t="s">
        <v>19</v>
      </c>
    </row>
    <row r="103" spans="1:21">
      <c r="A103" s="11"/>
      <c r="B103" s="11"/>
      <c r="C103" s="40" t="s">
        <v>20</v>
      </c>
      <c r="D103" s="40" t="s">
        <v>20</v>
      </c>
      <c r="E103" s="40" t="s">
        <v>20</v>
      </c>
      <c r="F103" s="40" t="s">
        <v>20</v>
      </c>
      <c r="G103" s="40" t="s">
        <v>21</v>
      </c>
      <c r="H103" s="40" t="s">
        <v>22</v>
      </c>
      <c r="I103" s="40" t="s">
        <v>22</v>
      </c>
      <c r="J103" s="40" t="s">
        <v>23</v>
      </c>
      <c r="K103" s="40" t="s">
        <v>24</v>
      </c>
      <c r="L103" s="40" t="s">
        <v>22</v>
      </c>
      <c r="M103" s="40" t="s">
        <v>22</v>
      </c>
      <c r="N103" s="40" t="s">
        <v>22</v>
      </c>
      <c r="O103" s="40" t="s">
        <v>22</v>
      </c>
      <c r="P103" s="40" t="s">
        <v>22</v>
      </c>
      <c r="Q103" s="40" t="s">
        <v>22</v>
      </c>
      <c r="R103" s="40" t="s">
        <v>22</v>
      </c>
      <c r="S103" s="40" t="s">
        <v>24</v>
      </c>
      <c r="T103" s="40" t="s">
        <v>24</v>
      </c>
      <c r="U103" s="40" t="s">
        <v>24</v>
      </c>
    </row>
    <row r="104" spans="1:21">
      <c r="A104" s="3"/>
      <c r="B104" s="43" t="s">
        <v>47</v>
      </c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</row>
    <row r="105" spans="1:21">
      <c r="A105" s="3"/>
      <c r="B105" s="11" t="s">
        <v>108</v>
      </c>
      <c r="C105" s="29" t="s">
        <v>107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</row>
    <row r="106" spans="1:21" ht="22.5" customHeight="1">
      <c r="A106" s="4" t="s">
        <v>136</v>
      </c>
      <c r="B106" s="5" t="s">
        <v>137</v>
      </c>
      <c r="C106" s="3">
        <v>40</v>
      </c>
      <c r="D106" s="3">
        <v>3.28</v>
      </c>
      <c r="E106" s="3">
        <v>2.0499999999999998</v>
      </c>
      <c r="F106" s="3">
        <v>0.25</v>
      </c>
      <c r="G106" s="3">
        <v>56.6</v>
      </c>
      <c r="H106" s="3">
        <v>0.02</v>
      </c>
      <c r="I106" s="3">
        <v>0.14000000000000001</v>
      </c>
      <c r="J106" s="3">
        <v>62.4</v>
      </c>
      <c r="K106" s="3">
        <v>0.88</v>
      </c>
      <c r="L106" s="3">
        <v>0</v>
      </c>
      <c r="M106" s="3">
        <v>41</v>
      </c>
      <c r="N106" s="3">
        <v>46</v>
      </c>
      <c r="O106" s="3">
        <v>19</v>
      </c>
      <c r="P106" s="3">
        <v>4</v>
      </c>
      <c r="Q106" s="3">
        <v>67</v>
      </c>
      <c r="R106" s="3">
        <v>0.9</v>
      </c>
      <c r="S106" s="3">
        <v>8</v>
      </c>
      <c r="T106" s="3">
        <v>10.8</v>
      </c>
      <c r="U106" s="3">
        <v>22</v>
      </c>
    </row>
    <row r="107" spans="1:21" ht="21.75" customHeight="1">
      <c r="A107" s="4" t="s">
        <v>129</v>
      </c>
      <c r="B107" s="4" t="s">
        <v>130</v>
      </c>
      <c r="C107" s="30">
        <v>200</v>
      </c>
      <c r="D107" s="4">
        <v>6.1</v>
      </c>
      <c r="E107" s="4">
        <v>2</v>
      </c>
      <c r="F107" s="4">
        <v>29.8</v>
      </c>
      <c r="G107" s="4">
        <v>160.19999999999999</v>
      </c>
      <c r="H107" s="4">
        <v>0.1</v>
      </c>
      <c r="I107" s="4">
        <v>0</v>
      </c>
      <c r="J107" s="4">
        <v>0.1</v>
      </c>
      <c r="K107" s="4">
        <v>0</v>
      </c>
      <c r="L107" s="4">
        <v>0</v>
      </c>
      <c r="M107" s="4">
        <v>0</v>
      </c>
      <c r="N107" s="4">
        <v>0</v>
      </c>
      <c r="O107" s="4">
        <v>26.7</v>
      </c>
      <c r="P107" s="4">
        <v>10.6</v>
      </c>
      <c r="Q107" s="4">
        <v>58</v>
      </c>
      <c r="R107" s="4">
        <v>0.7</v>
      </c>
      <c r="S107" s="4">
        <v>0</v>
      </c>
      <c r="T107" s="4">
        <v>0</v>
      </c>
      <c r="U107" s="4">
        <v>0</v>
      </c>
    </row>
    <row r="108" spans="1:21" ht="21.75" customHeight="1">
      <c r="A108" s="20" t="s">
        <v>34</v>
      </c>
      <c r="B108" s="20" t="s">
        <v>128</v>
      </c>
      <c r="C108" s="20">
        <v>200</v>
      </c>
      <c r="D108" s="20">
        <v>4.7</v>
      </c>
      <c r="E108" s="20">
        <v>3.5</v>
      </c>
      <c r="F108" s="20">
        <v>12.5</v>
      </c>
      <c r="G108" s="20">
        <v>100.4</v>
      </c>
      <c r="H108" s="20">
        <v>0.04</v>
      </c>
      <c r="I108" s="20">
        <v>0.16</v>
      </c>
      <c r="J108" s="20">
        <v>17.25</v>
      </c>
      <c r="K108" s="20">
        <v>0</v>
      </c>
      <c r="L108" s="20">
        <v>0.68</v>
      </c>
      <c r="M108" s="20">
        <v>49.95</v>
      </c>
      <c r="N108" s="20">
        <v>220.33</v>
      </c>
      <c r="O108" s="20">
        <v>167.68</v>
      </c>
      <c r="P108" s="20">
        <v>34.32</v>
      </c>
      <c r="Q108" s="20">
        <v>130.28</v>
      </c>
      <c r="R108" s="20">
        <v>1.0900000000000001</v>
      </c>
      <c r="S108" s="20">
        <v>11.7</v>
      </c>
      <c r="T108" s="20">
        <v>2.29</v>
      </c>
      <c r="U108" s="20">
        <v>38.25</v>
      </c>
    </row>
    <row r="109" spans="1:21" ht="21.75" customHeight="1">
      <c r="A109" s="3" t="s">
        <v>28</v>
      </c>
      <c r="B109" s="3" t="s">
        <v>29</v>
      </c>
      <c r="C109" s="33">
        <v>20</v>
      </c>
      <c r="D109" s="3">
        <v>1.52</v>
      </c>
      <c r="E109" s="3">
        <v>0.16</v>
      </c>
      <c r="F109" s="3">
        <v>9.84</v>
      </c>
      <c r="G109" s="3">
        <v>46.9</v>
      </c>
      <c r="H109" s="3">
        <v>0.02</v>
      </c>
      <c r="I109" s="3">
        <v>0.01</v>
      </c>
      <c r="J109" s="3">
        <v>0</v>
      </c>
      <c r="K109" s="3">
        <v>0</v>
      </c>
      <c r="L109" s="3">
        <v>0</v>
      </c>
      <c r="M109" s="3">
        <v>100</v>
      </c>
      <c r="N109" s="3">
        <v>19</v>
      </c>
      <c r="O109" s="3">
        <v>4</v>
      </c>
      <c r="P109" s="3">
        <v>3</v>
      </c>
      <c r="Q109" s="3">
        <v>13</v>
      </c>
      <c r="R109" s="3">
        <v>0.2</v>
      </c>
      <c r="S109" s="3">
        <v>0.64</v>
      </c>
      <c r="T109" s="3">
        <v>1.2</v>
      </c>
      <c r="U109" s="3">
        <v>2.9</v>
      </c>
    </row>
    <row r="110" spans="1:21" ht="21.75" customHeight="1">
      <c r="A110" s="3" t="s">
        <v>28</v>
      </c>
      <c r="B110" s="3" t="s">
        <v>30</v>
      </c>
      <c r="C110" s="33">
        <v>20</v>
      </c>
      <c r="D110" s="3">
        <v>1.3</v>
      </c>
      <c r="E110" s="3">
        <v>0.2</v>
      </c>
      <c r="F110" s="3">
        <v>6.7</v>
      </c>
      <c r="G110" s="3">
        <v>34.200000000000003</v>
      </c>
      <c r="H110" s="3">
        <v>0.04</v>
      </c>
      <c r="I110" s="3">
        <v>0.02</v>
      </c>
      <c r="J110" s="3">
        <v>0</v>
      </c>
      <c r="K110" s="3">
        <v>0</v>
      </c>
      <c r="L110" s="3">
        <v>0</v>
      </c>
      <c r="M110" s="3">
        <v>122</v>
      </c>
      <c r="N110" s="3">
        <v>49</v>
      </c>
      <c r="O110" s="3">
        <v>7</v>
      </c>
      <c r="P110" s="3">
        <v>9.4</v>
      </c>
      <c r="Q110" s="3">
        <v>31.6</v>
      </c>
      <c r="R110" s="3">
        <v>0.78</v>
      </c>
      <c r="S110" s="3">
        <v>0</v>
      </c>
      <c r="T110" s="3">
        <v>6.18</v>
      </c>
      <c r="U110" s="3">
        <v>0</v>
      </c>
    </row>
    <row r="111" spans="1:21" ht="16.5" customHeight="1">
      <c r="A111" s="11"/>
      <c r="B111" s="11" t="s">
        <v>131</v>
      </c>
      <c r="C111" s="21">
        <f>SUM(C106:C110)</f>
        <v>480</v>
      </c>
      <c r="D111" s="21">
        <f t="shared" ref="D111:U111" si="12">SUM(D106:D110)</f>
        <v>16.899999999999999</v>
      </c>
      <c r="E111" s="21">
        <f t="shared" si="12"/>
        <v>7.91</v>
      </c>
      <c r="F111" s="21">
        <f t="shared" si="12"/>
        <v>59.09</v>
      </c>
      <c r="G111" s="21">
        <f t="shared" si="12"/>
        <v>398.29999999999995</v>
      </c>
      <c r="H111" s="21">
        <f t="shared" si="12"/>
        <v>0.22</v>
      </c>
      <c r="I111" s="21">
        <f t="shared" si="12"/>
        <v>0.33000000000000007</v>
      </c>
      <c r="J111" s="21">
        <f t="shared" si="12"/>
        <v>79.75</v>
      </c>
      <c r="K111" s="21">
        <f t="shared" si="12"/>
        <v>0.88</v>
      </c>
      <c r="L111" s="21">
        <f t="shared" si="12"/>
        <v>0.68</v>
      </c>
      <c r="M111" s="21">
        <f t="shared" si="12"/>
        <v>312.95</v>
      </c>
      <c r="N111" s="21">
        <f t="shared" si="12"/>
        <v>334.33000000000004</v>
      </c>
      <c r="O111" s="21">
        <f t="shared" si="12"/>
        <v>224.38</v>
      </c>
      <c r="P111" s="21">
        <f t="shared" si="12"/>
        <v>61.32</v>
      </c>
      <c r="Q111" s="21">
        <f t="shared" si="12"/>
        <v>299.88</v>
      </c>
      <c r="R111" s="21">
        <f t="shared" si="12"/>
        <v>3.6700000000000008</v>
      </c>
      <c r="S111" s="21">
        <f t="shared" si="12"/>
        <v>20.34</v>
      </c>
      <c r="T111" s="21">
        <f t="shared" si="12"/>
        <v>20.47</v>
      </c>
      <c r="U111" s="21">
        <f t="shared" si="12"/>
        <v>63.15</v>
      </c>
    </row>
    <row r="112" spans="1:21">
      <c r="A112" s="3"/>
      <c r="B112" s="11" t="s">
        <v>114</v>
      </c>
      <c r="C112" s="29" t="s">
        <v>107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</row>
    <row r="113" spans="1:21" ht="30">
      <c r="A113" s="51" t="s">
        <v>147</v>
      </c>
      <c r="B113" s="52" t="s">
        <v>148</v>
      </c>
      <c r="C113" s="3">
        <v>60</v>
      </c>
      <c r="D113" s="3">
        <v>0.5</v>
      </c>
      <c r="E113" s="3">
        <v>6.1</v>
      </c>
      <c r="F113" s="3">
        <v>4.3</v>
      </c>
      <c r="G113" s="3">
        <v>74.3</v>
      </c>
      <c r="H113" s="3">
        <v>0.03</v>
      </c>
      <c r="I113" s="3">
        <v>0.03</v>
      </c>
      <c r="J113" s="51">
        <v>732.9</v>
      </c>
      <c r="K113" s="51">
        <v>0</v>
      </c>
      <c r="L113" s="51">
        <v>3.63</v>
      </c>
      <c r="M113" s="51">
        <v>89.79</v>
      </c>
      <c r="N113" s="51">
        <v>123.26</v>
      </c>
      <c r="O113" s="51">
        <v>13.5</v>
      </c>
      <c r="P113" s="51">
        <v>15.57</v>
      </c>
      <c r="Q113" s="51">
        <v>22.38</v>
      </c>
      <c r="R113" s="51">
        <v>0.66</v>
      </c>
      <c r="S113" s="51">
        <v>10.19</v>
      </c>
      <c r="T113" s="51">
        <v>0.09</v>
      </c>
      <c r="U113" s="51">
        <v>21.57</v>
      </c>
    </row>
    <row r="114" spans="1:21" ht="23.25" customHeight="1">
      <c r="A114" s="4" t="s">
        <v>48</v>
      </c>
      <c r="B114" s="4" t="s">
        <v>157</v>
      </c>
      <c r="C114" s="6" t="s">
        <v>158</v>
      </c>
      <c r="D114" s="3">
        <v>11.09</v>
      </c>
      <c r="E114" s="3">
        <v>9.35</v>
      </c>
      <c r="F114" s="3">
        <v>23.94</v>
      </c>
      <c r="G114" s="3">
        <v>234</v>
      </c>
      <c r="H114" s="3">
        <v>7.0000000000000007E-2</v>
      </c>
      <c r="I114" s="3">
        <v>0.12</v>
      </c>
      <c r="J114" s="3">
        <v>261.60000000000002</v>
      </c>
      <c r="K114" s="3">
        <v>0.1</v>
      </c>
      <c r="L114" s="3">
        <v>0.08</v>
      </c>
      <c r="M114" s="3">
        <v>276</v>
      </c>
      <c r="N114" s="3">
        <v>267</v>
      </c>
      <c r="O114" s="3">
        <v>117</v>
      </c>
      <c r="P114" s="3">
        <v>44</v>
      </c>
      <c r="Q114" s="3">
        <v>194</v>
      </c>
      <c r="R114" s="3">
        <v>2.2000000000000002</v>
      </c>
      <c r="S114" s="3">
        <v>38.67</v>
      </c>
      <c r="T114" s="3">
        <v>7.3</v>
      </c>
      <c r="U114" s="3">
        <v>81.72</v>
      </c>
    </row>
    <row r="115" spans="1:21" ht="21" customHeight="1">
      <c r="A115" s="3" t="s">
        <v>26</v>
      </c>
      <c r="B115" s="3" t="s">
        <v>62</v>
      </c>
      <c r="C115" s="3">
        <v>200</v>
      </c>
      <c r="D115" s="3">
        <v>0.98</v>
      </c>
      <c r="E115" s="3">
        <v>0.05</v>
      </c>
      <c r="F115" s="3">
        <v>15.64</v>
      </c>
      <c r="G115" s="3">
        <v>66.900000000000006</v>
      </c>
      <c r="H115" s="3">
        <v>0.01</v>
      </c>
      <c r="I115" s="3">
        <v>0.03</v>
      </c>
      <c r="J115" s="3">
        <v>69.959999999999994</v>
      </c>
      <c r="K115" s="3">
        <v>0</v>
      </c>
      <c r="L115" s="3">
        <v>0</v>
      </c>
      <c r="M115" s="3">
        <v>3</v>
      </c>
      <c r="N115" s="3">
        <v>285</v>
      </c>
      <c r="O115" s="3">
        <v>90</v>
      </c>
      <c r="P115" s="3">
        <v>18</v>
      </c>
      <c r="Q115" s="3">
        <v>25</v>
      </c>
      <c r="R115" s="3">
        <v>0.6</v>
      </c>
      <c r="S115" s="3">
        <v>0</v>
      </c>
      <c r="T115" s="3">
        <v>0</v>
      </c>
      <c r="U115" s="3">
        <v>0</v>
      </c>
    </row>
    <row r="116" spans="1:21" ht="21" customHeight="1">
      <c r="A116" s="3" t="s">
        <v>28</v>
      </c>
      <c r="B116" s="3" t="s">
        <v>30</v>
      </c>
      <c r="C116" s="3">
        <v>20</v>
      </c>
      <c r="D116" s="3">
        <v>1.3</v>
      </c>
      <c r="E116" s="3">
        <v>0.2</v>
      </c>
      <c r="F116" s="3">
        <v>6.7</v>
      </c>
      <c r="G116" s="3">
        <v>34.200000000000003</v>
      </c>
      <c r="H116" s="3">
        <v>0.04</v>
      </c>
      <c r="I116" s="3">
        <v>0.02</v>
      </c>
      <c r="J116" s="3">
        <v>0</v>
      </c>
      <c r="K116" s="3">
        <v>0</v>
      </c>
      <c r="L116" s="3">
        <v>0</v>
      </c>
      <c r="M116" s="3">
        <v>122</v>
      </c>
      <c r="N116" s="3">
        <v>49</v>
      </c>
      <c r="O116" s="3">
        <v>7</v>
      </c>
      <c r="P116" s="3">
        <v>9.4</v>
      </c>
      <c r="Q116" s="3">
        <v>31.6</v>
      </c>
      <c r="R116" s="3">
        <v>0.78</v>
      </c>
      <c r="S116" s="3">
        <v>0</v>
      </c>
      <c r="T116" s="3">
        <v>6.18</v>
      </c>
      <c r="U116" s="3">
        <v>0</v>
      </c>
    </row>
    <row r="117" spans="1:21" ht="21" customHeight="1">
      <c r="A117" s="4" t="s">
        <v>28</v>
      </c>
      <c r="B117" s="4" t="s">
        <v>102</v>
      </c>
      <c r="C117" s="3">
        <v>60</v>
      </c>
      <c r="D117" s="3">
        <v>4.68</v>
      </c>
      <c r="E117" s="3">
        <v>4.03</v>
      </c>
      <c r="F117" s="3">
        <v>30.46</v>
      </c>
      <c r="G117" s="3">
        <v>177</v>
      </c>
      <c r="H117" s="3">
        <v>0.05</v>
      </c>
      <c r="I117" s="3">
        <v>0.02</v>
      </c>
      <c r="J117" s="3">
        <v>19.12</v>
      </c>
      <c r="K117" s="3">
        <v>0.15</v>
      </c>
      <c r="L117" s="3">
        <v>0</v>
      </c>
      <c r="M117" s="3">
        <v>241</v>
      </c>
      <c r="N117" s="3">
        <v>50</v>
      </c>
      <c r="O117" s="3">
        <v>18</v>
      </c>
      <c r="P117" s="3">
        <v>6</v>
      </c>
      <c r="Q117" s="3">
        <v>41</v>
      </c>
      <c r="R117" s="3">
        <v>0.5</v>
      </c>
      <c r="S117" s="3">
        <v>33.36</v>
      </c>
      <c r="T117" s="3">
        <v>3.1</v>
      </c>
      <c r="U117" s="3">
        <v>11.03</v>
      </c>
    </row>
    <row r="118" spans="1:21" ht="21" customHeight="1">
      <c r="A118" s="3"/>
      <c r="B118" s="11" t="s">
        <v>112</v>
      </c>
      <c r="C118" s="11">
        <v>540</v>
      </c>
      <c r="D118" s="11">
        <f>SUM(D113:D117)</f>
        <v>18.55</v>
      </c>
      <c r="E118" s="11">
        <f t="shared" ref="E118:U118" si="13">SUM(E113:E117)</f>
        <v>19.73</v>
      </c>
      <c r="F118" s="11">
        <f t="shared" si="13"/>
        <v>81.040000000000006</v>
      </c>
      <c r="G118" s="11">
        <f t="shared" si="13"/>
        <v>586.40000000000009</v>
      </c>
      <c r="H118" s="11">
        <f t="shared" si="13"/>
        <v>0.2</v>
      </c>
      <c r="I118" s="11">
        <f t="shared" si="13"/>
        <v>0.21999999999999997</v>
      </c>
      <c r="J118" s="11">
        <f t="shared" si="13"/>
        <v>1083.58</v>
      </c>
      <c r="K118" s="11">
        <f t="shared" si="13"/>
        <v>0.25</v>
      </c>
      <c r="L118" s="11">
        <f t="shared" si="13"/>
        <v>3.71</v>
      </c>
      <c r="M118" s="11">
        <f t="shared" si="13"/>
        <v>731.79</v>
      </c>
      <c r="N118" s="11">
        <f t="shared" si="13"/>
        <v>774.26</v>
      </c>
      <c r="O118" s="11">
        <f t="shared" si="13"/>
        <v>245.5</v>
      </c>
      <c r="P118" s="11">
        <f t="shared" si="13"/>
        <v>92.97</v>
      </c>
      <c r="Q118" s="11">
        <f t="shared" si="13"/>
        <v>313.98</v>
      </c>
      <c r="R118" s="11">
        <f t="shared" si="13"/>
        <v>4.74</v>
      </c>
      <c r="S118" s="11">
        <f t="shared" si="13"/>
        <v>82.22</v>
      </c>
      <c r="T118" s="11">
        <f t="shared" si="13"/>
        <v>16.670000000000002</v>
      </c>
      <c r="U118" s="11">
        <f t="shared" si="13"/>
        <v>114.32</v>
      </c>
    </row>
    <row r="119" spans="1:21" ht="21" customHeight="1">
      <c r="A119" s="3"/>
      <c r="B119" s="15" t="s">
        <v>32</v>
      </c>
      <c r="C119" s="15">
        <f>C118+C111</f>
        <v>1020</v>
      </c>
      <c r="D119" s="15">
        <f t="shared" ref="D119:U119" si="14">D118+D111</f>
        <v>35.450000000000003</v>
      </c>
      <c r="E119" s="15">
        <f t="shared" si="14"/>
        <v>27.64</v>
      </c>
      <c r="F119" s="15">
        <f t="shared" si="14"/>
        <v>140.13</v>
      </c>
      <c r="G119" s="15">
        <f t="shared" si="14"/>
        <v>984.7</v>
      </c>
      <c r="H119" s="15">
        <f t="shared" si="14"/>
        <v>0.42000000000000004</v>
      </c>
      <c r="I119" s="15">
        <f t="shared" si="14"/>
        <v>0.55000000000000004</v>
      </c>
      <c r="J119" s="15">
        <f t="shared" si="14"/>
        <v>1163.33</v>
      </c>
      <c r="K119" s="15">
        <f t="shared" si="14"/>
        <v>1.1299999999999999</v>
      </c>
      <c r="L119" s="15">
        <f t="shared" si="14"/>
        <v>4.3899999999999997</v>
      </c>
      <c r="M119" s="15">
        <f t="shared" si="14"/>
        <v>1044.74</v>
      </c>
      <c r="N119" s="15">
        <f t="shared" si="14"/>
        <v>1108.5900000000001</v>
      </c>
      <c r="O119" s="15">
        <f t="shared" si="14"/>
        <v>469.88</v>
      </c>
      <c r="P119" s="15">
        <f t="shared" si="14"/>
        <v>154.29</v>
      </c>
      <c r="Q119" s="15">
        <f t="shared" si="14"/>
        <v>613.86</v>
      </c>
      <c r="R119" s="15">
        <f t="shared" si="14"/>
        <v>8.41</v>
      </c>
      <c r="S119" s="15">
        <f t="shared" si="14"/>
        <v>102.56</v>
      </c>
      <c r="T119" s="15">
        <f t="shared" si="14"/>
        <v>37.14</v>
      </c>
      <c r="U119" s="15">
        <f t="shared" si="14"/>
        <v>177.47</v>
      </c>
    </row>
    <row r="120" spans="1:21" ht="21" customHeight="1">
      <c r="A120" s="49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32"/>
      <c r="U120" s="32"/>
    </row>
    <row r="121" spans="1:21" ht="28.5" customHeight="1">
      <c r="A121" s="62" t="s">
        <v>72</v>
      </c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</row>
    <row r="122" spans="1:21" ht="24" customHeight="1">
      <c r="A122" s="63" t="s">
        <v>0</v>
      </c>
      <c r="B122" s="63" t="s">
        <v>81</v>
      </c>
      <c r="C122" s="70" t="s">
        <v>1</v>
      </c>
      <c r="D122" s="72" t="s">
        <v>82</v>
      </c>
      <c r="E122" s="73"/>
      <c r="F122" s="74"/>
      <c r="G122" s="64" t="s">
        <v>5</v>
      </c>
      <c r="H122" s="69" t="s">
        <v>79</v>
      </c>
      <c r="I122" s="69"/>
      <c r="J122" s="69"/>
      <c r="K122" s="69"/>
      <c r="L122" s="69"/>
      <c r="M122" s="69" t="s">
        <v>80</v>
      </c>
      <c r="N122" s="69"/>
      <c r="O122" s="69"/>
      <c r="P122" s="69"/>
      <c r="Q122" s="69"/>
      <c r="R122" s="69"/>
      <c r="S122" s="69"/>
      <c r="T122" s="69"/>
      <c r="U122" s="69"/>
    </row>
    <row r="123" spans="1:21" ht="30">
      <c r="A123" s="63"/>
      <c r="B123" s="63"/>
      <c r="C123" s="71"/>
      <c r="D123" s="9" t="s">
        <v>2</v>
      </c>
      <c r="E123" s="10" t="s">
        <v>3</v>
      </c>
      <c r="F123" s="10" t="s">
        <v>4</v>
      </c>
      <c r="G123" s="65"/>
      <c r="H123" s="40" t="s">
        <v>6</v>
      </c>
      <c r="I123" s="40" t="s">
        <v>7</v>
      </c>
      <c r="J123" s="40" t="s">
        <v>8</v>
      </c>
      <c r="K123" s="40" t="s">
        <v>9</v>
      </c>
      <c r="L123" s="40" t="s">
        <v>10</v>
      </c>
      <c r="M123" s="40" t="s">
        <v>11</v>
      </c>
      <c r="N123" s="40" t="s">
        <v>12</v>
      </c>
      <c r="O123" s="40" t="s">
        <v>13</v>
      </c>
      <c r="P123" s="40" t="s">
        <v>14</v>
      </c>
      <c r="Q123" s="40" t="s">
        <v>15</v>
      </c>
      <c r="R123" s="40" t="s">
        <v>16</v>
      </c>
      <c r="S123" s="40" t="s">
        <v>17</v>
      </c>
      <c r="T123" s="40" t="s">
        <v>18</v>
      </c>
      <c r="U123" s="40" t="s">
        <v>19</v>
      </c>
    </row>
    <row r="124" spans="1:21">
      <c r="A124" s="11"/>
      <c r="B124" s="11"/>
      <c r="C124" s="40" t="s">
        <v>20</v>
      </c>
      <c r="D124" s="40" t="s">
        <v>20</v>
      </c>
      <c r="E124" s="40" t="s">
        <v>20</v>
      </c>
      <c r="F124" s="40" t="s">
        <v>20</v>
      </c>
      <c r="G124" s="40" t="s">
        <v>21</v>
      </c>
      <c r="H124" s="40" t="s">
        <v>22</v>
      </c>
      <c r="I124" s="40" t="s">
        <v>22</v>
      </c>
      <c r="J124" s="40" t="s">
        <v>23</v>
      </c>
      <c r="K124" s="40" t="s">
        <v>24</v>
      </c>
      <c r="L124" s="40" t="s">
        <v>22</v>
      </c>
      <c r="M124" s="40" t="s">
        <v>22</v>
      </c>
      <c r="N124" s="40" t="s">
        <v>22</v>
      </c>
      <c r="O124" s="40" t="s">
        <v>22</v>
      </c>
      <c r="P124" s="40" t="s">
        <v>22</v>
      </c>
      <c r="Q124" s="40" t="s">
        <v>22</v>
      </c>
      <c r="R124" s="40" t="s">
        <v>22</v>
      </c>
      <c r="S124" s="40" t="s">
        <v>24</v>
      </c>
      <c r="T124" s="40" t="s">
        <v>24</v>
      </c>
      <c r="U124" s="40" t="s">
        <v>24</v>
      </c>
    </row>
    <row r="125" spans="1:21">
      <c r="A125" s="3"/>
      <c r="B125" s="43" t="s">
        <v>50</v>
      </c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</row>
    <row r="126" spans="1:21">
      <c r="A126" s="3"/>
      <c r="B126" s="11" t="s">
        <v>88</v>
      </c>
      <c r="C126" s="29" t="s">
        <v>107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</row>
    <row r="127" spans="1:21">
      <c r="A127" s="51" t="s">
        <v>51</v>
      </c>
      <c r="B127" s="51" t="s">
        <v>52</v>
      </c>
      <c r="C127" s="3">
        <v>60</v>
      </c>
      <c r="D127" s="3">
        <v>0.7</v>
      </c>
      <c r="E127" s="3">
        <v>5.4</v>
      </c>
      <c r="F127" s="3">
        <v>4</v>
      </c>
      <c r="G127" s="3">
        <v>67.099999999999994</v>
      </c>
      <c r="H127" s="3">
        <v>0.02</v>
      </c>
      <c r="I127" s="3">
        <v>0.02</v>
      </c>
      <c r="J127" s="51">
        <v>72.89</v>
      </c>
      <c r="K127" s="51">
        <v>0</v>
      </c>
      <c r="L127" s="51">
        <v>2.2599999999999998</v>
      </c>
      <c r="M127" s="51">
        <v>200.99</v>
      </c>
      <c r="N127" s="51">
        <v>127.85</v>
      </c>
      <c r="O127" s="51">
        <v>12.1</v>
      </c>
      <c r="P127" s="51">
        <v>9.66</v>
      </c>
      <c r="Q127" s="51">
        <v>21.4</v>
      </c>
      <c r="R127" s="51">
        <v>0.41</v>
      </c>
      <c r="S127" s="51">
        <v>7.86</v>
      </c>
      <c r="T127" s="51">
        <v>0.13</v>
      </c>
      <c r="U127" s="51">
        <v>11.85</v>
      </c>
    </row>
    <row r="128" spans="1:21" ht="21" customHeight="1">
      <c r="A128" s="4" t="s">
        <v>159</v>
      </c>
      <c r="B128" s="4" t="s">
        <v>160</v>
      </c>
      <c r="C128" s="4">
        <v>150</v>
      </c>
      <c r="D128" s="3">
        <v>6.98</v>
      </c>
      <c r="E128" s="3">
        <v>8.4</v>
      </c>
      <c r="F128" s="3">
        <v>19.87</v>
      </c>
      <c r="G128" s="3">
        <v>167.3</v>
      </c>
      <c r="H128" s="3">
        <v>0.06</v>
      </c>
      <c r="I128" s="3">
        <v>0.3</v>
      </c>
      <c r="J128" s="3">
        <v>51.11</v>
      </c>
      <c r="K128" s="3">
        <v>0.16</v>
      </c>
      <c r="L128" s="3">
        <v>0</v>
      </c>
      <c r="M128" s="3">
        <v>181</v>
      </c>
      <c r="N128" s="3">
        <v>159</v>
      </c>
      <c r="O128" s="3">
        <v>223</v>
      </c>
      <c r="P128" s="3">
        <v>32</v>
      </c>
      <c r="Q128" s="3">
        <v>291</v>
      </c>
      <c r="R128" s="3">
        <v>0.8</v>
      </c>
      <c r="S128" s="3">
        <v>28.82</v>
      </c>
      <c r="T128" s="3">
        <v>39</v>
      </c>
      <c r="U128" s="3">
        <v>49.63</v>
      </c>
    </row>
    <row r="129" spans="1:21" ht="21" customHeight="1">
      <c r="A129" s="4" t="s">
        <v>28</v>
      </c>
      <c r="B129" s="4" t="s">
        <v>161</v>
      </c>
      <c r="C129" s="6">
        <v>20</v>
      </c>
      <c r="D129" s="3">
        <v>1.44</v>
      </c>
      <c r="E129" s="3">
        <v>1.7</v>
      </c>
      <c r="F129" s="3">
        <v>11.1</v>
      </c>
      <c r="G129" s="3">
        <v>65.5</v>
      </c>
      <c r="H129" s="3">
        <v>0.01</v>
      </c>
      <c r="I129" s="3">
        <v>0.06</v>
      </c>
      <c r="J129" s="3">
        <v>5.64</v>
      </c>
      <c r="K129" s="3">
        <v>0</v>
      </c>
      <c r="L129" s="3">
        <v>0</v>
      </c>
      <c r="M129" s="3">
        <v>20</v>
      </c>
      <c r="N129" s="3">
        <v>61</v>
      </c>
      <c r="O129" s="3">
        <v>54</v>
      </c>
      <c r="P129" s="3">
        <v>6</v>
      </c>
      <c r="Q129" s="3">
        <v>38</v>
      </c>
      <c r="R129" s="3">
        <v>0</v>
      </c>
      <c r="S129" s="3">
        <v>1.4</v>
      </c>
      <c r="T129" s="3">
        <v>0.5</v>
      </c>
      <c r="U129" s="3">
        <v>7</v>
      </c>
    </row>
    <row r="130" spans="1:21" ht="21" customHeight="1">
      <c r="A130" s="3" t="s">
        <v>40</v>
      </c>
      <c r="B130" s="3" t="s">
        <v>41</v>
      </c>
      <c r="C130" s="4">
        <v>207</v>
      </c>
      <c r="D130" s="3">
        <v>0.2</v>
      </c>
      <c r="E130" s="3">
        <v>0.1</v>
      </c>
      <c r="F130" s="3">
        <v>6.6</v>
      </c>
      <c r="G130" s="3">
        <v>27.9</v>
      </c>
      <c r="H130" s="3">
        <v>0</v>
      </c>
      <c r="I130" s="3">
        <v>0.01</v>
      </c>
      <c r="J130" s="3">
        <v>0.38</v>
      </c>
      <c r="K130" s="3">
        <v>0</v>
      </c>
      <c r="L130" s="3">
        <v>1.1599999999999999</v>
      </c>
      <c r="M130" s="3">
        <v>1.26</v>
      </c>
      <c r="N130" s="3">
        <v>30.23</v>
      </c>
      <c r="O130" s="3">
        <v>67</v>
      </c>
      <c r="P130" s="3">
        <v>4.5599999999999996</v>
      </c>
      <c r="Q130" s="3">
        <v>8.52</v>
      </c>
      <c r="R130" s="3">
        <v>0.77</v>
      </c>
      <c r="S130" s="3">
        <v>0.01</v>
      </c>
      <c r="T130" s="3">
        <v>0.02</v>
      </c>
      <c r="U130" s="3">
        <v>0.7</v>
      </c>
    </row>
    <row r="131" spans="1:21" ht="21" customHeight="1">
      <c r="A131" s="3" t="s">
        <v>28</v>
      </c>
      <c r="B131" s="3" t="s">
        <v>29</v>
      </c>
      <c r="C131" s="3">
        <v>20</v>
      </c>
      <c r="D131" s="3">
        <v>1.52</v>
      </c>
      <c r="E131" s="3">
        <v>0.16</v>
      </c>
      <c r="F131" s="3">
        <v>9.84</v>
      </c>
      <c r="G131" s="3">
        <v>46.9</v>
      </c>
      <c r="H131" s="3">
        <v>0.02</v>
      </c>
      <c r="I131" s="3">
        <v>0.01</v>
      </c>
      <c r="J131" s="3">
        <v>0</v>
      </c>
      <c r="K131" s="3">
        <v>0</v>
      </c>
      <c r="L131" s="3">
        <v>0</v>
      </c>
      <c r="M131" s="3">
        <v>100</v>
      </c>
      <c r="N131" s="3">
        <v>19</v>
      </c>
      <c r="O131" s="3">
        <v>4</v>
      </c>
      <c r="P131" s="3">
        <v>3</v>
      </c>
      <c r="Q131" s="3">
        <v>13</v>
      </c>
      <c r="R131" s="3">
        <v>0.2</v>
      </c>
      <c r="S131" s="3">
        <v>0.64</v>
      </c>
      <c r="T131" s="3">
        <v>1.2</v>
      </c>
      <c r="U131" s="3">
        <v>2.9</v>
      </c>
    </row>
    <row r="132" spans="1:21" ht="21" customHeight="1">
      <c r="A132" s="3" t="s">
        <v>28</v>
      </c>
      <c r="B132" s="3" t="s">
        <v>30</v>
      </c>
      <c r="C132" s="3">
        <v>20</v>
      </c>
      <c r="D132" s="3">
        <v>1.3</v>
      </c>
      <c r="E132" s="3">
        <v>0.2</v>
      </c>
      <c r="F132" s="3">
        <v>6.7</v>
      </c>
      <c r="G132" s="3">
        <v>34.200000000000003</v>
      </c>
      <c r="H132" s="3">
        <v>0.04</v>
      </c>
      <c r="I132" s="3">
        <v>0.02</v>
      </c>
      <c r="J132" s="3">
        <v>0</v>
      </c>
      <c r="K132" s="3">
        <v>0</v>
      </c>
      <c r="L132" s="3">
        <v>0</v>
      </c>
      <c r="M132" s="3">
        <v>122</v>
      </c>
      <c r="N132" s="3">
        <v>49</v>
      </c>
      <c r="O132" s="3">
        <v>7</v>
      </c>
      <c r="P132" s="3">
        <v>9.4</v>
      </c>
      <c r="Q132" s="3">
        <v>31.6</v>
      </c>
      <c r="R132" s="3">
        <v>0.78</v>
      </c>
      <c r="S132" s="3">
        <v>0</v>
      </c>
      <c r="T132" s="3">
        <v>6.18</v>
      </c>
      <c r="U132" s="3">
        <v>0</v>
      </c>
    </row>
    <row r="133" spans="1:21" ht="21" customHeight="1">
      <c r="A133" s="4" t="s">
        <v>28</v>
      </c>
      <c r="B133" s="4" t="s">
        <v>138</v>
      </c>
      <c r="C133" s="3">
        <v>30</v>
      </c>
      <c r="D133" s="3">
        <v>3.27</v>
      </c>
      <c r="E133" s="3">
        <v>0.39</v>
      </c>
      <c r="F133" s="3">
        <v>20.64</v>
      </c>
      <c r="G133" s="3">
        <v>99.1</v>
      </c>
      <c r="H133" s="3">
        <v>0.05</v>
      </c>
      <c r="I133" s="3">
        <v>0.02</v>
      </c>
      <c r="J133" s="3">
        <v>0</v>
      </c>
      <c r="K133" s="3">
        <v>0</v>
      </c>
      <c r="L133" s="3">
        <v>0</v>
      </c>
      <c r="M133" s="3">
        <v>138</v>
      </c>
      <c r="N133" s="3">
        <v>46</v>
      </c>
      <c r="O133" s="3">
        <v>8</v>
      </c>
      <c r="P133" s="3">
        <v>12</v>
      </c>
      <c r="Q133" s="3">
        <v>32</v>
      </c>
      <c r="R133" s="3">
        <v>0.8</v>
      </c>
      <c r="S133" s="3">
        <v>0</v>
      </c>
      <c r="T133" s="3">
        <v>0</v>
      </c>
      <c r="U133" s="3">
        <v>0</v>
      </c>
    </row>
    <row r="134" spans="1:21" ht="21" customHeight="1">
      <c r="A134" s="3"/>
      <c r="B134" s="11" t="s">
        <v>31</v>
      </c>
      <c r="C134" s="11">
        <f>SUM(C127:C133)</f>
        <v>507</v>
      </c>
      <c r="D134" s="11">
        <f>SUM(D127:D133)</f>
        <v>15.41</v>
      </c>
      <c r="E134" s="11">
        <f t="shared" ref="E134:U134" si="15">SUM(E127:E133)</f>
        <v>16.349999999999998</v>
      </c>
      <c r="F134" s="11">
        <f t="shared" si="15"/>
        <v>78.75</v>
      </c>
      <c r="G134" s="11">
        <f t="shared" si="15"/>
        <v>507.99999999999989</v>
      </c>
      <c r="H134" s="11">
        <f t="shared" si="15"/>
        <v>0.2</v>
      </c>
      <c r="I134" s="11">
        <f t="shared" si="15"/>
        <v>0.44000000000000006</v>
      </c>
      <c r="J134" s="11">
        <f t="shared" si="15"/>
        <v>130.01999999999998</v>
      </c>
      <c r="K134" s="11">
        <f t="shared" si="15"/>
        <v>0.16</v>
      </c>
      <c r="L134" s="11">
        <f t="shared" si="15"/>
        <v>3.42</v>
      </c>
      <c r="M134" s="11">
        <f t="shared" si="15"/>
        <v>763.25</v>
      </c>
      <c r="N134" s="11">
        <f t="shared" si="15"/>
        <v>492.08000000000004</v>
      </c>
      <c r="O134" s="11">
        <f t="shared" si="15"/>
        <v>375.1</v>
      </c>
      <c r="P134" s="11">
        <f t="shared" si="15"/>
        <v>76.62</v>
      </c>
      <c r="Q134" s="11">
        <f t="shared" si="15"/>
        <v>435.52</v>
      </c>
      <c r="R134" s="11">
        <f t="shared" si="15"/>
        <v>3.76</v>
      </c>
      <c r="S134" s="11">
        <f t="shared" si="15"/>
        <v>38.729999999999997</v>
      </c>
      <c r="T134" s="11">
        <f t="shared" si="15"/>
        <v>47.030000000000008</v>
      </c>
      <c r="U134" s="11">
        <f t="shared" si="15"/>
        <v>72.080000000000013</v>
      </c>
    </row>
    <row r="135" spans="1:21" ht="21" customHeight="1">
      <c r="A135" s="3"/>
      <c r="B135" s="15" t="s">
        <v>32</v>
      </c>
      <c r="C135" s="15">
        <f>C134</f>
        <v>507</v>
      </c>
      <c r="D135" s="15">
        <f>D134</f>
        <v>15.41</v>
      </c>
      <c r="E135" s="15">
        <f t="shared" ref="E135:U135" si="16">E134</f>
        <v>16.349999999999998</v>
      </c>
      <c r="F135" s="15">
        <f t="shared" si="16"/>
        <v>78.75</v>
      </c>
      <c r="G135" s="15">
        <f t="shared" si="16"/>
        <v>507.99999999999989</v>
      </c>
      <c r="H135" s="15">
        <f t="shared" si="16"/>
        <v>0.2</v>
      </c>
      <c r="I135" s="15">
        <f t="shared" si="16"/>
        <v>0.44000000000000006</v>
      </c>
      <c r="J135" s="15">
        <f t="shared" si="16"/>
        <v>130.01999999999998</v>
      </c>
      <c r="K135" s="15">
        <f t="shared" si="16"/>
        <v>0.16</v>
      </c>
      <c r="L135" s="15">
        <f t="shared" si="16"/>
        <v>3.42</v>
      </c>
      <c r="M135" s="15">
        <f t="shared" si="16"/>
        <v>763.25</v>
      </c>
      <c r="N135" s="15">
        <f t="shared" si="16"/>
        <v>492.08000000000004</v>
      </c>
      <c r="O135" s="15">
        <f t="shared" si="16"/>
        <v>375.1</v>
      </c>
      <c r="P135" s="15">
        <f t="shared" si="16"/>
        <v>76.62</v>
      </c>
      <c r="Q135" s="15">
        <f t="shared" si="16"/>
        <v>435.52</v>
      </c>
      <c r="R135" s="15">
        <f t="shared" si="16"/>
        <v>3.76</v>
      </c>
      <c r="S135" s="15">
        <f t="shared" si="16"/>
        <v>38.729999999999997</v>
      </c>
      <c r="T135" s="15">
        <f t="shared" si="16"/>
        <v>47.030000000000008</v>
      </c>
      <c r="U135" s="15">
        <f t="shared" si="16"/>
        <v>72.080000000000013</v>
      </c>
    </row>
    <row r="136" spans="1:21" ht="21" customHeight="1">
      <c r="A136" s="49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32"/>
      <c r="U136" s="32"/>
    </row>
    <row r="137" spans="1:21" ht="30" customHeight="1">
      <c r="A137" s="62" t="s">
        <v>73</v>
      </c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</row>
    <row r="138" spans="1:21" ht="32.25" customHeight="1">
      <c r="A138" s="63" t="s">
        <v>0</v>
      </c>
      <c r="B138" s="63" t="s">
        <v>81</v>
      </c>
      <c r="C138" s="70" t="s">
        <v>1</v>
      </c>
      <c r="D138" s="72" t="s">
        <v>82</v>
      </c>
      <c r="E138" s="73"/>
      <c r="F138" s="74"/>
      <c r="G138" s="64" t="s">
        <v>5</v>
      </c>
      <c r="H138" s="69" t="s">
        <v>79</v>
      </c>
      <c r="I138" s="69"/>
      <c r="J138" s="69"/>
      <c r="K138" s="69"/>
      <c r="L138" s="69"/>
      <c r="M138" s="69" t="s">
        <v>80</v>
      </c>
      <c r="N138" s="69"/>
      <c r="O138" s="69"/>
      <c r="P138" s="69"/>
      <c r="Q138" s="69"/>
      <c r="R138" s="69"/>
      <c r="S138" s="69"/>
      <c r="T138" s="69"/>
      <c r="U138" s="69"/>
    </row>
    <row r="139" spans="1:21" ht="30">
      <c r="A139" s="63"/>
      <c r="B139" s="63"/>
      <c r="C139" s="71"/>
      <c r="D139" s="9" t="s">
        <v>2</v>
      </c>
      <c r="E139" s="10" t="s">
        <v>3</v>
      </c>
      <c r="F139" s="10" t="s">
        <v>4</v>
      </c>
      <c r="G139" s="65"/>
      <c r="H139" s="40" t="s">
        <v>6</v>
      </c>
      <c r="I139" s="40" t="s">
        <v>7</v>
      </c>
      <c r="J139" s="40" t="s">
        <v>8</v>
      </c>
      <c r="K139" s="40" t="s">
        <v>9</v>
      </c>
      <c r="L139" s="40" t="s">
        <v>10</v>
      </c>
      <c r="M139" s="40" t="s">
        <v>11</v>
      </c>
      <c r="N139" s="40" t="s">
        <v>12</v>
      </c>
      <c r="O139" s="40" t="s">
        <v>13</v>
      </c>
      <c r="P139" s="40" t="s">
        <v>14</v>
      </c>
      <c r="Q139" s="40" t="s">
        <v>15</v>
      </c>
      <c r="R139" s="40" t="s">
        <v>16</v>
      </c>
      <c r="S139" s="40" t="s">
        <v>17</v>
      </c>
      <c r="T139" s="40" t="s">
        <v>18</v>
      </c>
      <c r="U139" s="40" t="s">
        <v>19</v>
      </c>
    </row>
    <row r="140" spans="1:21">
      <c r="A140" s="11"/>
      <c r="B140" s="11"/>
      <c r="C140" s="40" t="s">
        <v>20</v>
      </c>
      <c r="D140" s="40" t="s">
        <v>20</v>
      </c>
      <c r="E140" s="40" t="s">
        <v>20</v>
      </c>
      <c r="F140" s="40" t="s">
        <v>20</v>
      </c>
      <c r="G140" s="40" t="s">
        <v>21</v>
      </c>
      <c r="H140" s="40" t="s">
        <v>22</v>
      </c>
      <c r="I140" s="40" t="s">
        <v>22</v>
      </c>
      <c r="J140" s="40" t="s">
        <v>23</v>
      </c>
      <c r="K140" s="40" t="s">
        <v>24</v>
      </c>
      <c r="L140" s="40" t="s">
        <v>22</v>
      </c>
      <c r="M140" s="40" t="s">
        <v>22</v>
      </c>
      <c r="N140" s="40" t="s">
        <v>22</v>
      </c>
      <c r="O140" s="40" t="s">
        <v>22</v>
      </c>
      <c r="P140" s="40" t="s">
        <v>22</v>
      </c>
      <c r="Q140" s="40" t="s">
        <v>22</v>
      </c>
      <c r="R140" s="40" t="s">
        <v>22</v>
      </c>
      <c r="S140" s="40" t="s">
        <v>24</v>
      </c>
      <c r="T140" s="40" t="s">
        <v>24</v>
      </c>
      <c r="U140" s="40" t="s">
        <v>24</v>
      </c>
    </row>
    <row r="141" spans="1:21">
      <c r="A141" s="3"/>
      <c r="B141" s="43" t="s">
        <v>54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</row>
    <row r="142" spans="1:21">
      <c r="A142" s="3"/>
      <c r="B142" s="11" t="s">
        <v>108</v>
      </c>
      <c r="C142" s="29" t="s">
        <v>107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</row>
    <row r="143" spans="1:21" ht="34.5" customHeight="1">
      <c r="A143" s="4" t="s">
        <v>119</v>
      </c>
      <c r="B143" s="5" t="s">
        <v>123</v>
      </c>
      <c r="C143" s="31">
        <v>60</v>
      </c>
      <c r="D143" s="4">
        <v>1.5</v>
      </c>
      <c r="E143" s="4">
        <v>4.3</v>
      </c>
      <c r="F143" s="4">
        <v>5.3</v>
      </c>
      <c r="G143" s="4">
        <v>66.400000000000006</v>
      </c>
      <c r="H143" s="4">
        <v>0</v>
      </c>
      <c r="I143" s="4">
        <v>0</v>
      </c>
      <c r="J143" s="4">
        <v>0.4</v>
      </c>
      <c r="K143" s="4">
        <v>0</v>
      </c>
      <c r="L143" s="4">
        <v>3.4</v>
      </c>
      <c r="M143" s="4">
        <v>0</v>
      </c>
      <c r="N143" s="4">
        <v>0</v>
      </c>
      <c r="O143" s="4">
        <v>14.9</v>
      </c>
      <c r="P143" s="4">
        <v>12.9</v>
      </c>
      <c r="Q143" s="4">
        <v>33.5</v>
      </c>
      <c r="R143" s="4">
        <v>0.7</v>
      </c>
      <c r="S143" s="4">
        <v>0</v>
      </c>
      <c r="T143" s="4">
        <v>0</v>
      </c>
      <c r="U143" s="4">
        <v>0</v>
      </c>
    </row>
    <row r="144" spans="1:21" ht="21.75" customHeight="1">
      <c r="A144" s="3" t="s">
        <v>37</v>
      </c>
      <c r="B144" s="3" t="s">
        <v>38</v>
      </c>
      <c r="C144" s="3">
        <v>150</v>
      </c>
      <c r="D144" s="3">
        <v>5.3</v>
      </c>
      <c r="E144" s="3">
        <v>4.9000000000000004</v>
      </c>
      <c r="F144" s="3">
        <v>32.799999999999997</v>
      </c>
      <c r="G144" s="3">
        <v>196.8</v>
      </c>
      <c r="H144" s="3">
        <v>0.06</v>
      </c>
      <c r="I144" s="3">
        <v>0.02</v>
      </c>
      <c r="J144" s="3">
        <v>18.36</v>
      </c>
      <c r="K144" s="3">
        <v>0.09</v>
      </c>
      <c r="L144" s="3">
        <v>0</v>
      </c>
      <c r="M144" s="3">
        <v>149.04</v>
      </c>
      <c r="N144" s="3">
        <v>53.8</v>
      </c>
      <c r="O144" s="3">
        <v>105.83</v>
      </c>
      <c r="P144" s="3">
        <v>7.19</v>
      </c>
      <c r="Q144" s="3">
        <v>40.700000000000003</v>
      </c>
      <c r="R144" s="3">
        <v>0.73</v>
      </c>
      <c r="S144" s="3">
        <v>20.77</v>
      </c>
      <c r="T144" s="3">
        <v>0.06</v>
      </c>
      <c r="U144" s="3">
        <v>11.92</v>
      </c>
    </row>
    <row r="145" spans="1:21" ht="21.75" customHeight="1">
      <c r="A145" s="4" t="s">
        <v>95</v>
      </c>
      <c r="B145" s="4" t="s">
        <v>96</v>
      </c>
      <c r="C145" s="6">
        <v>100</v>
      </c>
      <c r="D145" s="3">
        <v>6.6</v>
      </c>
      <c r="E145" s="3">
        <v>10.35</v>
      </c>
      <c r="F145" s="3">
        <v>6.5</v>
      </c>
      <c r="G145" s="3">
        <v>202.15</v>
      </c>
      <c r="H145" s="3">
        <v>0</v>
      </c>
      <c r="I145" s="3">
        <v>0</v>
      </c>
      <c r="J145" s="3">
        <v>0.08</v>
      </c>
      <c r="K145" s="3">
        <v>0.01</v>
      </c>
      <c r="L145" s="3">
        <v>0</v>
      </c>
      <c r="M145" s="3">
        <v>0</v>
      </c>
      <c r="N145" s="3">
        <v>0</v>
      </c>
      <c r="O145" s="3">
        <v>7.44</v>
      </c>
      <c r="P145" s="3">
        <v>15.51</v>
      </c>
      <c r="Q145" s="3">
        <v>137.38999999999999</v>
      </c>
      <c r="R145" s="3">
        <v>1.74</v>
      </c>
      <c r="S145" s="3">
        <v>0</v>
      </c>
      <c r="T145" s="3">
        <v>0</v>
      </c>
      <c r="U145" s="3">
        <v>0</v>
      </c>
    </row>
    <row r="146" spans="1:21" ht="21.75" customHeight="1">
      <c r="A146" s="3" t="s">
        <v>45</v>
      </c>
      <c r="B146" s="4" t="s">
        <v>149</v>
      </c>
      <c r="C146" s="3">
        <v>200</v>
      </c>
      <c r="D146" s="3">
        <v>0.2</v>
      </c>
      <c r="E146" s="3">
        <v>0</v>
      </c>
      <c r="F146" s="3">
        <v>6.4</v>
      </c>
      <c r="G146" s="3">
        <v>26.8</v>
      </c>
      <c r="H146" s="3">
        <v>0</v>
      </c>
      <c r="I146" s="3">
        <v>0.01</v>
      </c>
      <c r="J146" s="3">
        <v>0.3</v>
      </c>
      <c r="K146" s="3">
        <v>0</v>
      </c>
      <c r="L146" s="3">
        <v>0.04</v>
      </c>
      <c r="M146" s="3">
        <v>0.68</v>
      </c>
      <c r="N146" s="3">
        <v>20.76</v>
      </c>
      <c r="O146" s="3">
        <v>66.08</v>
      </c>
      <c r="P146" s="3">
        <v>3.83</v>
      </c>
      <c r="Q146" s="3">
        <v>7.18</v>
      </c>
      <c r="R146" s="3">
        <v>0.73</v>
      </c>
      <c r="S146" s="3">
        <v>0</v>
      </c>
      <c r="T146" s="3">
        <v>0</v>
      </c>
      <c r="U146" s="3">
        <v>0</v>
      </c>
    </row>
    <row r="147" spans="1:21" ht="21.75" customHeight="1">
      <c r="A147" s="3" t="s">
        <v>28</v>
      </c>
      <c r="B147" s="3" t="s">
        <v>30</v>
      </c>
      <c r="C147" s="3">
        <v>20</v>
      </c>
      <c r="D147" s="3">
        <v>1.3</v>
      </c>
      <c r="E147" s="3">
        <v>0.2</v>
      </c>
      <c r="F147" s="3">
        <v>6.7</v>
      </c>
      <c r="G147" s="3">
        <v>34.200000000000003</v>
      </c>
      <c r="H147" s="3">
        <v>0.04</v>
      </c>
      <c r="I147" s="3">
        <v>0.02</v>
      </c>
      <c r="J147" s="3">
        <v>0</v>
      </c>
      <c r="K147" s="3">
        <v>0</v>
      </c>
      <c r="L147" s="3">
        <v>0</v>
      </c>
      <c r="M147" s="3">
        <v>122</v>
      </c>
      <c r="N147" s="3">
        <v>49</v>
      </c>
      <c r="O147" s="3">
        <v>7</v>
      </c>
      <c r="P147" s="3">
        <v>9.4</v>
      </c>
      <c r="Q147" s="3">
        <v>31.6</v>
      </c>
      <c r="R147" s="3">
        <v>0.78</v>
      </c>
      <c r="S147" s="3">
        <v>0</v>
      </c>
      <c r="T147" s="3">
        <v>6.18</v>
      </c>
      <c r="U147" s="3">
        <v>0</v>
      </c>
    </row>
    <row r="148" spans="1:21" ht="21.75" customHeight="1">
      <c r="A148" s="3" t="s">
        <v>28</v>
      </c>
      <c r="B148" s="3" t="s">
        <v>29</v>
      </c>
      <c r="C148" s="3">
        <v>20</v>
      </c>
      <c r="D148" s="3">
        <v>1.52</v>
      </c>
      <c r="E148" s="3">
        <v>0.16</v>
      </c>
      <c r="F148" s="3">
        <v>9.84</v>
      </c>
      <c r="G148" s="3">
        <v>46.9</v>
      </c>
      <c r="H148" s="3">
        <v>0.02</v>
      </c>
      <c r="I148" s="3">
        <v>0.01</v>
      </c>
      <c r="J148" s="3">
        <v>0</v>
      </c>
      <c r="K148" s="3">
        <v>0</v>
      </c>
      <c r="L148" s="3">
        <v>0</v>
      </c>
      <c r="M148" s="3">
        <v>100</v>
      </c>
      <c r="N148" s="3">
        <v>19</v>
      </c>
      <c r="O148" s="3">
        <v>4</v>
      </c>
      <c r="P148" s="3">
        <v>3</v>
      </c>
      <c r="Q148" s="3">
        <v>13</v>
      </c>
      <c r="R148" s="3">
        <v>0.2</v>
      </c>
      <c r="S148" s="3">
        <v>0.64</v>
      </c>
      <c r="T148" s="3">
        <v>1.2</v>
      </c>
      <c r="U148" s="3">
        <v>2.9</v>
      </c>
    </row>
    <row r="149" spans="1:21" ht="21.75" customHeight="1">
      <c r="A149" s="11"/>
      <c r="B149" s="11" t="s">
        <v>113</v>
      </c>
      <c r="C149" s="21">
        <f>C143+C144+C145+C146+C147+C148</f>
        <v>550</v>
      </c>
      <c r="D149" s="21">
        <f t="shared" ref="D149:U149" si="17">D143+D144+D145+D146+D147+D148</f>
        <v>16.419999999999998</v>
      </c>
      <c r="E149" s="21">
        <f t="shared" si="17"/>
        <v>19.909999999999997</v>
      </c>
      <c r="F149" s="21">
        <f t="shared" si="17"/>
        <v>67.539999999999992</v>
      </c>
      <c r="G149" s="21">
        <f t="shared" si="17"/>
        <v>573.25</v>
      </c>
      <c r="H149" s="21">
        <f t="shared" si="17"/>
        <v>0.12000000000000001</v>
      </c>
      <c r="I149" s="21">
        <f t="shared" si="17"/>
        <v>6.0000000000000005E-2</v>
      </c>
      <c r="J149" s="21">
        <f t="shared" si="17"/>
        <v>19.139999999999997</v>
      </c>
      <c r="K149" s="21">
        <f t="shared" si="17"/>
        <v>9.9999999999999992E-2</v>
      </c>
      <c r="L149" s="21">
        <f t="shared" si="17"/>
        <v>3.44</v>
      </c>
      <c r="M149" s="21">
        <f t="shared" si="17"/>
        <v>371.72</v>
      </c>
      <c r="N149" s="21">
        <f t="shared" si="17"/>
        <v>142.56</v>
      </c>
      <c r="O149" s="21">
        <f t="shared" si="17"/>
        <v>205.25</v>
      </c>
      <c r="P149" s="21">
        <f t="shared" si="17"/>
        <v>51.83</v>
      </c>
      <c r="Q149" s="21">
        <f t="shared" si="17"/>
        <v>263.37</v>
      </c>
      <c r="R149" s="21">
        <f t="shared" si="17"/>
        <v>4.88</v>
      </c>
      <c r="S149" s="21">
        <f t="shared" si="17"/>
        <v>21.41</v>
      </c>
      <c r="T149" s="21">
        <f t="shared" si="17"/>
        <v>7.4399999999999995</v>
      </c>
      <c r="U149" s="21">
        <f t="shared" si="17"/>
        <v>14.82</v>
      </c>
    </row>
    <row r="150" spans="1:21" ht="19.5" customHeight="1">
      <c r="A150" s="3"/>
      <c r="B150" s="11" t="s">
        <v>114</v>
      </c>
      <c r="C150" s="29" t="s">
        <v>107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</row>
    <row r="151" spans="1:21" ht="30" customHeight="1">
      <c r="A151" s="53" t="s">
        <v>143</v>
      </c>
      <c r="B151" s="52" t="s">
        <v>144</v>
      </c>
      <c r="C151" s="3">
        <v>60</v>
      </c>
      <c r="D151" s="3">
        <v>0.5</v>
      </c>
      <c r="E151" s="3">
        <v>6.1</v>
      </c>
      <c r="F151" s="3">
        <v>4.3</v>
      </c>
      <c r="G151" s="3">
        <v>74.3</v>
      </c>
      <c r="H151" s="3">
        <v>0.03</v>
      </c>
      <c r="I151" s="3">
        <v>0.03</v>
      </c>
      <c r="J151" s="51">
        <v>732.9</v>
      </c>
      <c r="K151" s="51">
        <v>0</v>
      </c>
      <c r="L151" s="51">
        <v>3.63</v>
      </c>
      <c r="M151" s="51">
        <v>89.79</v>
      </c>
      <c r="N151" s="51">
        <v>123.26</v>
      </c>
      <c r="O151" s="51">
        <v>13.5</v>
      </c>
      <c r="P151" s="51">
        <v>15.57</v>
      </c>
      <c r="Q151" s="51">
        <v>22.38</v>
      </c>
      <c r="R151" s="51">
        <v>0.66</v>
      </c>
      <c r="S151" s="51">
        <v>10.19</v>
      </c>
      <c r="T151" s="51">
        <v>0.09</v>
      </c>
      <c r="U151" s="51">
        <v>21.57</v>
      </c>
    </row>
    <row r="152" spans="1:21" ht="21.75" customHeight="1">
      <c r="A152" s="44">
        <v>62</v>
      </c>
      <c r="B152" s="4" t="s">
        <v>101</v>
      </c>
      <c r="C152" s="3">
        <v>200</v>
      </c>
      <c r="D152" s="3">
        <v>10.77</v>
      </c>
      <c r="E152" s="3">
        <v>7.76</v>
      </c>
      <c r="F152" s="3">
        <v>33.200000000000003</v>
      </c>
      <c r="G152" s="3">
        <v>206</v>
      </c>
      <c r="H152" s="3">
        <v>0.1</v>
      </c>
      <c r="I152" s="3">
        <v>0</v>
      </c>
      <c r="J152" s="3">
        <v>0.2</v>
      </c>
      <c r="K152" s="3">
        <v>0</v>
      </c>
      <c r="L152" s="3">
        <v>10.7</v>
      </c>
      <c r="M152" s="3">
        <v>0</v>
      </c>
      <c r="N152" s="3">
        <v>0</v>
      </c>
      <c r="O152" s="3">
        <v>43.5</v>
      </c>
      <c r="P152" s="3">
        <v>26.9</v>
      </c>
      <c r="Q152" s="3">
        <v>57.4</v>
      </c>
      <c r="R152" s="3">
        <v>1.4</v>
      </c>
      <c r="S152" s="3">
        <v>0</v>
      </c>
      <c r="T152" s="3">
        <v>0</v>
      </c>
      <c r="U152" s="3">
        <v>0</v>
      </c>
    </row>
    <row r="153" spans="1:21" ht="25.5" customHeight="1">
      <c r="A153" s="3" t="s">
        <v>45</v>
      </c>
      <c r="B153" s="3" t="s">
        <v>46</v>
      </c>
      <c r="C153" s="3">
        <v>200</v>
      </c>
      <c r="D153" s="3">
        <v>0.2</v>
      </c>
      <c r="E153" s="3">
        <v>0</v>
      </c>
      <c r="F153" s="3">
        <v>6.4</v>
      </c>
      <c r="G153" s="3">
        <v>26.8</v>
      </c>
      <c r="H153" s="3">
        <v>0</v>
      </c>
      <c r="I153" s="3">
        <v>0.01</v>
      </c>
      <c r="J153" s="3">
        <v>0.3</v>
      </c>
      <c r="K153" s="3">
        <v>0</v>
      </c>
      <c r="L153" s="3">
        <v>0.04</v>
      </c>
      <c r="M153" s="3">
        <v>0.68</v>
      </c>
      <c r="N153" s="3">
        <v>20.76</v>
      </c>
      <c r="O153" s="3">
        <v>66.08</v>
      </c>
      <c r="P153" s="3">
        <v>3.83</v>
      </c>
      <c r="Q153" s="3">
        <v>7.18</v>
      </c>
      <c r="R153" s="3">
        <v>0.73</v>
      </c>
      <c r="S153" s="3">
        <v>0</v>
      </c>
      <c r="T153" s="3">
        <v>0</v>
      </c>
      <c r="U153" s="3">
        <v>0</v>
      </c>
    </row>
    <row r="154" spans="1:21" ht="25.5" customHeight="1">
      <c r="A154" s="4" t="s">
        <v>169</v>
      </c>
      <c r="B154" s="5" t="s">
        <v>170</v>
      </c>
      <c r="C154" s="6">
        <v>70</v>
      </c>
      <c r="D154" s="3">
        <v>5.7</v>
      </c>
      <c r="E154" s="3">
        <v>5</v>
      </c>
      <c r="F154" s="3">
        <v>29.8</v>
      </c>
      <c r="G154" s="3">
        <v>221.7</v>
      </c>
      <c r="H154" s="3">
        <v>0.1</v>
      </c>
      <c r="I154" s="3">
        <v>0</v>
      </c>
      <c r="J154" s="3">
        <v>0</v>
      </c>
      <c r="K154" s="3">
        <v>0</v>
      </c>
      <c r="L154" s="3">
        <v>1.5</v>
      </c>
      <c r="M154" s="3">
        <v>0</v>
      </c>
      <c r="N154" s="3">
        <v>0</v>
      </c>
      <c r="O154" s="3">
        <v>26.8</v>
      </c>
      <c r="P154" s="3">
        <v>25.7</v>
      </c>
      <c r="Q154" s="3">
        <v>100.5</v>
      </c>
      <c r="R154" s="3">
        <v>1.5</v>
      </c>
      <c r="S154" s="3">
        <v>0</v>
      </c>
      <c r="T154" s="3">
        <v>0</v>
      </c>
      <c r="U154" s="3">
        <v>0</v>
      </c>
    </row>
    <row r="155" spans="1:21" ht="21" customHeight="1">
      <c r="A155" s="3" t="s">
        <v>28</v>
      </c>
      <c r="B155" s="3" t="s">
        <v>30</v>
      </c>
      <c r="C155" s="3">
        <v>20</v>
      </c>
      <c r="D155" s="3">
        <v>1.3</v>
      </c>
      <c r="E155" s="3">
        <v>0.2</v>
      </c>
      <c r="F155" s="3">
        <v>6.7</v>
      </c>
      <c r="G155" s="3">
        <v>34.200000000000003</v>
      </c>
      <c r="H155" s="3">
        <v>0.04</v>
      </c>
      <c r="I155" s="3">
        <v>0.02</v>
      </c>
      <c r="J155" s="3">
        <v>0</v>
      </c>
      <c r="K155" s="3">
        <v>0</v>
      </c>
      <c r="L155" s="3">
        <v>0</v>
      </c>
      <c r="M155" s="3">
        <v>122</v>
      </c>
      <c r="N155" s="3">
        <v>49</v>
      </c>
      <c r="O155" s="3">
        <v>7</v>
      </c>
      <c r="P155" s="3">
        <v>9.4</v>
      </c>
      <c r="Q155" s="3">
        <v>31.6</v>
      </c>
      <c r="R155" s="3">
        <v>0.78</v>
      </c>
      <c r="S155" s="3">
        <v>0</v>
      </c>
      <c r="T155" s="3">
        <v>6.18</v>
      </c>
      <c r="U155" s="3">
        <v>0</v>
      </c>
    </row>
    <row r="156" spans="1:21" ht="21" customHeight="1">
      <c r="A156" s="3"/>
      <c r="B156" s="11" t="s">
        <v>132</v>
      </c>
      <c r="C156" s="11">
        <f>SUM(C151:C155)</f>
        <v>550</v>
      </c>
      <c r="D156" s="11">
        <f>SUM(D151:D155)</f>
        <v>18.47</v>
      </c>
      <c r="E156" s="11">
        <f t="shared" ref="E156:U156" si="18">SUM(E151:E155)</f>
        <v>19.059999999999999</v>
      </c>
      <c r="F156" s="11">
        <f t="shared" si="18"/>
        <v>80.400000000000006</v>
      </c>
      <c r="G156" s="11">
        <f t="shared" si="18"/>
        <v>563</v>
      </c>
      <c r="H156" s="11">
        <f t="shared" si="18"/>
        <v>0.27</v>
      </c>
      <c r="I156" s="11">
        <f t="shared" si="18"/>
        <v>0.06</v>
      </c>
      <c r="J156" s="11">
        <f t="shared" si="18"/>
        <v>733.4</v>
      </c>
      <c r="K156" s="11">
        <f t="shared" si="18"/>
        <v>0</v>
      </c>
      <c r="L156" s="11">
        <f t="shared" si="18"/>
        <v>15.869999999999997</v>
      </c>
      <c r="M156" s="11">
        <f t="shared" si="18"/>
        <v>212.47000000000003</v>
      </c>
      <c r="N156" s="11">
        <f t="shared" si="18"/>
        <v>193.02</v>
      </c>
      <c r="O156" s="11">
        <f t="shared" si="18"/>
        <v>156.88</v>
      </c>
      <c r="P156" s="11">
        <f t="shared" si="18"/>
        <v>81.400000000000006</v>
      </c>
      <c r="Q156" s="11">
        <f t="shared" si="18"/>
        <v>219.06</v>
      </c>
      <c r="R156" s="11">
        <f t="shared" si="18"/>
        <v>5.07</v>
      </c>
      <c r="S156" s="11">
        <f t="shared" si="18"/>
        <v>10.19</v>
      </c>
      <c r="T156" s="11">
        <f t="shared" si="18"/>
        <v>6.27</v>
      </c>
      <c r="U156" s="11">
        <f t="shared" si="18"/>
        <v>21.57</v>
      </c>
    </row>
    <row r="157" spans="1:21" ht="21" customHeight="1">
      <c r="A157" s="3"/>
      <c r="B157" s="15" t="s">
        <v>32</v>
      </c>
      <c r="C157" s="15">
        <f>C156+C149</f>
        <v>1100</v>
      </c>
      <c r="D157" s="15">
        <f t="shared" ref="D157:U157" si="19">D156+D149</f>
        <v>34.89</v>
      </c>
      <c r="E157" s="15">
        <f t="shared" si="19"/>
        <v>38.97</v>
      </c>
      <c r="F157" s="15">
        <f t="shared" si="19"/>
        <v>147.94</v>
      </c>
      <c r="G157" s="15">
        <f t="shared" si="19"/>
        <v>1136.25</v>
      </c>
      <c r="H157" s="15">
        <f t="shared" si="19"/>
        <v>0.39</v>
      </c>
      <c r="I157" s="15">
        <f t="shared" si="19"/>
        <v>0.12</v>
      </c>
      <c r="J157" s="15">
        <f t="shared" si="19"/>
        <v>752.54</v>
      </c>
      <c r="K157" s="15">
        <f t="shared" si="19"/>
        <v>9.9999999999999992E-2</v>
      </c>
      <c r="L157" s="15">
        <f t="shared" si="19"/>
        <v>19.309999999999999</v>
      </c>
      <c r="M157" s="15">
        <f t="shared" si="19"/>
        <v>584.19000000000005</v>
      </c>
      <c r="N157" s="15">
        <f t="shared" si="19"/>
        <v>335.58000000000004</v>
      </c>
      <c r="O157" s="15">
        <f t="shared" si="19"/>
        <v>362.13</v>
      </c>
      <c r="P157" s="15">
        <f t="shared" si="19"/>
        <v>133.23000000000002</v>
      </c>
      <c r="Q157" s="15">
        <f t="shared" si="19"/>
        <v>482.43</v>
      </c>
      <c r="R157" s="15">
        <f t="shared" si="19"/>
        <v>9.9499999999999993</v>
      </c>
      <c r="S157" s="15">
        <f t="shared" si="19"/>
        <v>31.6</v>
      </c>
      <c r="T157" s="15">
        <f t="shared" si="19"/>
        <v>13.709999999999999</v>
      </c>
      <c r="U157" s="15">
        <f t="shared" si="19"/>
        <v>36.39</v>
      </c>
    </row>
    <row r="158" spans="1:21" ht="38.25" customHeight="1">
      <c r="A158" s="49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32"/>
      <c r="U158" s="32"/>
    </row>
    <row r="159" spans="1:21" ht="18.75">
      <c r="A159" s="62" t="s">
        <v>74</v>
      </c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</row>
    <row r="160" spans="1:21" ht="33.75" customHeight="1">
      <c r="A160" s="63" t="s">
        <v>0</v>
      </c>
      <c r="B160" s="63" t="s">
        <v>81</v>
      </c>
      <c r="C160" s="70" t="s">
        <v>1</v>
      </c>
      <c r="D160" s="72" t="s">
        <v>82</v>
      </c>
      <c r="E160" s="73"/>
      <c r="F160" s="74"/>
      <c r="G160" s="64" t="s">
        <v>5</v>
      </c>
      <c r="H160" s="69" t="s">
        <v>79</v>
      </c>
      <c r="I160" s="69"/>
      <c r="J160" s="69"/>
      <c r="K160" s="69"/>
      <c r="L160" s="69"/>
      <c r="M160" s="69" t="s">
        <v>80</v>
      </c>
      <c r="N160" s="69"/>
      <c r="O160" s="69"/>
      <c r="P160" s="69"/>
      <c r="Q160" s="69"/>
      <c r="R160" s="69"/>
      <c r="S160" s="69"/>
      <c r="T160" s="69"/>
      <c r="U160" s="69"/>
    </row>
    <row r="161" spans="1:21" ht="30">
      <c r="A161" s="63"/>
      <c r="B161" s="63"/>
      <c r="C161" s="71"/>
      <c r="D161" s="9" t="s">
        <v>2</v>
      </c>
      <c r="E161" s="10" t="s">
        <v>3</v>
      </c>
      <c r="F161" s="10" t="s">
        <v>4</v>
      </c>
      <c r="G161" s="65"/>
      <c r="H161" s="40" t="s">
        <v>6</v>
      </c>
      <c r="I161" s="40" t="s">
        <v>7</v>
      </c>
      <c r="J161" s="40" t="s">
        <v>8</v>
      </c>
      <c r="K161" s="40" t="s">
        <v>9</v>
      </c>
      <c r="L161" s="40" t="s">
        <v>10</v>
      </c>
      <c r="M161" s="40" t="s">
        <v>11</v>
      </c>
      <c r="N161" s="40" t="s">
        <v>12</v>
      </c>
      <c r="O161" s="40" t="s">
        <v>13</v>
      </c>
      <c r="P161" s="40" t="s">
        <v>14</v>
      </c>
      <c r="Q161" s="40" t="s">
        <v>15</v>
      </c>
      <c r="R161" s="40" t="s">
        <v>16</v>
      </c>
      <c r="S161" s="40" t="s">
        <v>17</v>
      </c>
      <c r="T161" s="40" t="s">
        <v>18</v>
      </c>
      <c r="U161" s="40" t="s">
        <v>19</v>
      </c>
    </row>
    <row r="162" spans="1:21">
      <c r="A162" s="11"/>
      <c r="B162" s="11"/>
      <c r="C162" s="40" t="s">
        <v>20</v>
      </c>
      <c r="D162" s="40" t="s">
        <v>20</v>
      </c>
      <c r="E162" s="40" t="s">
        <v>20</v>
      </c>
      <c r="F162" s="40" t="s">
        <v>20</v>
      </c>
      <c r="G162" s="40" t="s">
        <v>21</v>
      </c>
      <c r="H162" s="40" t="s">
        <v>22</v>
      </c>
      <c r="I162" s="40" t="s">
        <v>22</v>
      </c>
      <c r="J162" s="40" t="s">
        <v>23</v>
      </c>
      <c r="K162" s="40" t="s">
        <v>24</v>
      </c>
      <c r="L162" s="40" t="s">
        <v>22</v>
      </c>
      <c r="M162" s="40" t="s">
        <v>22</v>
      </c>
      <c r="N162" s="40" t="s">
        <v>22</v>
      </c>
      <c r="O162" s="40" t="s">
        <v>22</v>
      </c>
      <c r="P162" s="40" t="s">
        <v>22</v>
      </c>
      <c r="Q162" s="40" t="s">
        <v>22</v>
      </c>
      <c r="R162" s="40" t="s">
        <v>22</v>
      </c>
      <c r="S162" s="40" t="s">
        <v>24</v>
      </c>
      <c r="T162" s="40" t="s">
        <v>24</v>
      </c>
      <c r="U162" s="40" t="s">
        <v>24</v>
      </c>
    </row>
    <row r="163" spans="1:21">
      <c r="A163" s="3"/>
      <c r="B163" s="43" t="s">
        <v>55</v>
      </c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</row>
    <row r="164" spans="1:21">
      <c r="A164" s="3"/>
      <c r="B164" s="11" t="s">
        <v>108</v>
      </c>
      <c r="C164" s="29" t="s">
        <v>107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</row>
    <row r="165" spans="1:21" ht="20.25" customHeight="1">
      <c r="A165" s="4" t="s">
        <v>139</v>
      </c>
      <c r="B165" s="4" t="s">
        <v>140</v>
      </c>
      <c r="C165" s="3">
        <v>60</v>
      </c>
      <c r="D165" s="3">
        <v>0.8</v>
      </c>
      <c r="E165" s="3">
        <v>0.1</v>
      </c>
      <c r="F165" s="3">
        <v>4.0999999999999996</v>
      </c>
      <c r="G165" s="3">
        <v>21</v>
      </c>
      <c r="H165" s="3">
        <v>0</v>
      </c>
      <c r="I165" s="3">
        <v>0</v>
      </c>
      <c r="J165" s="3">
        <v>1.5</v>
      </c>
      <c r="K165" s="3">
        <v>0</v>
      </c>
      <c r="L165" s="3">
        <v>3</v>
      </c>
      <c r="M165" s="3">
        <v>0</v>
      </c>
      <c r="N165" s="3">
        <v>0</v>
      </c>
      <c r="O165" s="3">
        <v>30.6</v>
      </c>
      <c r="P165" s="3">
        <v>22.8</v>
      </c>
      <c r="Q165" s="3">
        <v>33</v>
      </c>
      <c r="R165" s="3">
        <v>0.6</v>
      </c>
      <c r="S165" s="3">
        <v>0</v>
      </c>
      <c r="T165" s="3">
        <v>0</v>
      </c>
      <c r="U165" s="3">
        <v>0</v>
      </c>
    </row>
    <row r="166" spans="1:21" ht="19.5" customHeight="1">
      <c r="A166" s="4" t="s">
        <v>129</v>
      </c>
      <c r="B166" s="4" t="s">
        <v>130</v>
      </c>
      <c r="C166" s="30">
        <v>200</v>
      </c>
      <c r="D166" s="4">
        <v>6.1</v>
      </c>
      <c r="E166" s="4">
        <v>2</v>
      </c>
      <c r="F166" s="4">
        <v>29.8</v>
      </c>
      <c r="G166" s="4">
        <v>160.19999999999999</v>
      </c>
      <c r="H166" s="4">
        <v>0.1</v>
      </c>
      <c r="I166" s="4">
        <v>0</v>
      </c>
      <c r="J166" s="4">
        <v>0.1</v>
      </c>
      <c r="K166" s="4">
        <v>0</v>
      </c>
      <c r="L166" s="4">
        <v>0</v>
      </c>
      <c r="M166" s="4">
        <v>0</v>
      </c>
      <c r="N166" s="4">
        <v>0</v>
      </c>
      <c r="O166" s="4">
        <v>26.7</v>
      </c>
      <c r="P166" s="4">
        <v>10.6</v>
      </c>
      <c r="Q166" s="4">
        <v>58</v>
      </c>
      <c r="R166" s="4">
        <v>0.7</v>
      </c>
      <c r="S166" s="4">
        <v>0</v>
      </c>
      <c r="T166" s="4">
        <v>0</v>
      </c>
      <c r="U166" s="4">
        <v>0</v>
      </c>
    </row>
    <row r="167" spans="1:21" ht="19.5" customHeight="1">
      <c r="A167" s="4" t="s">
        <v>115</v>
      </c>
      <c r="B167" s="4" t="s">
        <v>116</v>
      </c>
      <c r="C167" s="3">
        <v>200</v>
      </c>
      <c r="D167" s="3">
        <v>0.1</v>
      </c>
      <c r="E167" s="3">
        <v>0.1</v>
      </c>
      <c r="F167" s="3">
        <v>13.9</v>
      </c>
      <c r="G167" s="3">
        <v>57.8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12.3</v>
      </c>
      <c r="P167" s="3">
        <v>3.7</v>
      </c>
      <c r="Q167" s="3">
        <v>2.4</v>
      </c>
      <c r="R167" s="3">
        <v>0.5</v>
      </c>
      <c r="S167" s="3">
        <v>0</v>
      </c>
      <c r="T167" s="3">
        <v>0</v>
      </c>
      <c r="U167" s="3">
        <v>0</v>
      </c>
    </row>
    <row r="168" spans="1:21" ht="19.5" customHeight="1">
      <c r="A168" s="3" t="s">
        <v>28</v>
      </c>
      <c r="B168" s="3" t="s">
        <v>29</v>
      </c>
      <c r="C168" s="3">
        <v>20</v>
      </c>
      <c r="D168" s="3">
        <v>1.52</v>
      </c>
      <c r="E168" s="3">
        <v>0.16</v>
      </c>
      <c r="F168" s="3">
        <v>9.84</v>
      </c>
      <c r="G168" s="3">
        <v>46.9</v>
      </c>
      <c r="H168" s="3">
        <v>0.02</v>
      </c>
      <c r="I168" s="3">
        <v>0.01</v>
      </c>
      <c r="J168" s="3">
        <v>0</v>
      </c>
      <c r="K168" s="3">
        <v>0</v>
      </c>
      <c r="L168" s="3">
        <v>0</v>
      </c>
      <c r="M168" s="3">
        <v>100</v>
      </c>
      <c r="N168" s="3">
        <v>19</v>
      </c>
      <c r="O168" s="3">
        <v>4</v>
      </c>
      <c r="P168" s="3">
        <v>3</v>
      </c>
      <c r="Q168" s="3">
        <v>13</v>
      </c>
      <c r="R168" s="3">
        <v>0.2</v>
      </c>
      <c r="S168" s="3">
        <v>0.64</v>
      </c>
      <c r="T168" s="3">
        <v>1.2</v>
      </c>
      <c r="U168" s="3">
        <v>2.9</v>
      </c>
    </row>
    <row r="169" spans="1:21" ht="19.5" customHeight="1">
      <c r="A169" s="3" t="s">
        <v>28</v>
      </c>
      <c r="B169" s="3" t="s">
        <v>30</v>
      </c>
      <c r="C169" s="3">
        <v>20</v>
      </c>
      <c r="D169" s="3">
        <v>1.3</v>
      </c>
      <c r="E169" s="3">
        <v>0.2</v>
      </c>
      <c r="F169" s="3">
        <v>6.7</v>
      </c>
      <c r="G169" s="3">
        <v>34.200000000000003</v>
      </c>
      <c r="H169" s="3">
        <v>0.04</v>
      </c>
      <c r="I169" s="3">
        <v>0.02</v>
      </c>
      <c r="J169" s="3">
        <v>0</v>
      </c>
      <c r="K169" s="3">
        <v>0</v>
      </c>
      <c r="L169" s="3">
        <v>0</v>
      </c>
      <c r="M169" s="3">
        <v>122</v>
      </c>
      <c r="N169" s="3">
        <v>49</v>
      </c>
      <c r="O169" s="3">
        <v>7</v>
      </c>
      <c r="P169" s="3">
        <v>9.4</v>
      </c>
      <c r="Q169" s="3">
        <v>31.6</v>
      </c>
      <c r="R169" s="3">
        <v>0.78</v>
      </c>
      <c r="S169" s="3">
        <v>0</v>
      </c>
      <c r="T169" s="3">
        <v>6.18</v>
      </c>
      <c r="U169" s="3">
        <v>0</v>
      </c>
    </row>
    <row r="170" spans="1:21" ht="19.5" customHeight="1">
      <c r="A170" s="3"/>
      <c r="B170" s="11" t="s">
        <v>113</v>
      </c>
      <c r="C170" s="11">
        <f>C165+C166+C167+C168+C169</f>
        <v>500</v>
      </c>
      <c r="D170" s="11">
        <f>D165+D166+D167+D168+D169</f>
        <v>9.82</v>
      </c>
      <c r="E170" s="11">
        <f t="shared" ref="E170:U170" si="20">E165+E166+E167+E168+E169</f>
        <v>2.5600000000000005</v>
      </c>
      <c r="F170" s="11">
        <f t="shared" si="20"/>
        <v>64.34</v>
      </c>
      <c r="G170" s="11">
        <f t="shared" si="20"/>
        <v>320.09999999999997</v>
      </c>
      <c r="H170" s="11">
        <f t="shared" si="20"/>
        <v>0.16</v>
      </c>
      <c r="I170" s="11">
        <f t="shared" si="20"/>
        <v>0.03</v>
      </c>
      <c r="J170" s="11">
        <f t="shared" si="20"/>
        <v>1.6</v>
      </c>
      <c r="K170" s="11">
        <f t="shared" si="20"/>
        <v>0</v>
      </c>
      <c r="L170" s="11">
        <f t="shared" si="20"/>
        <v>4</v>
      </c>
      <c r="M170" s="11">
        <f t="shared" si="20"/>
        <v>222</v>
      </c>
      <c r="N170" s="11">
        <f t="shared" si="20"/>
        <v>68</v>
      </c>
      <c r="O170" s="11">
        <f t="shared" si="20"/>
        <v>80.599999999999994</v>
      </c>
      <c r="P170" s="11">
        <f t="shared" si="20"/>
        <v>49.5</v>
      </c>
      <c r="Q170" s="11">
        <f t="shared" si="20"/>
        <v>138</v>
      </c>
      <c r="R170" s="11">
        <f t="shared" si="20"/>
        <v>2.78</v>
      </c>
      <c r="S170" s="11">
        <f t="shared" si="20"/>
        <v>0.64</v>
      </c>
      <c r="T170" s="11">
        <f t="shared" si="20"/>
        <v>7.38</v>
      </c>
      <c r="U170" s="11">
        <f t="shared" si="20"/>
        <v>2.9</v>
      </c>
    </row>
    <row r="171" spans="1:21">
      <c r="A171" s="3"/>
      <c r="B171" s="11" t="s">
        <v>114</v>
      </c>
      <c r="C171" s="29" t="s">
        <v>107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</row>
    <row r="172" spans="1:21" ht="28.5" customHeight="1">
      <c r="A172" s="3" t="s">
        <v>36</v>
      </c>
      <c r="B172" s="5" t="s">
        <v>65</v>
      </c>
      <c r="C172" s="3">
        <v>60</v>
      </c>
      <c r="D172" s="3">
        <v>0.8</v>
      </c>
      <c r="E172" s="3">
        <v>2.7</v>
      </c>
      <c r="F172" s="3">
        <v>4.5999999999999996</v>
      </c>
      <c r="G172" s="3">
        <v>45.6</v>
      </c>
      <c r="H172" s="3">
        <v>0.01</v>
      </c>
      <c r="I172" s="3">
        <v>0.02</v>
      </c>
      <c r="J172" s="3">
        <v>0.68</v>
      </c>
      <c r="K172" s="3">
        <v>0</v>
      </c>
      <c r="L172" s="3">
        <v>2.2799999999999998</v>
      </c>
      <c r="M172" s="3">
        <v>78.77</v>
      </c>
      <c r="N172" s="3">
        <v>136.27000000000001</v>
      </c>
      <c r="O172" s="3">
        <v>19.21</v>
      </c>
      <c r="P172" s="3">
        <v>10.95</v>
      </c>
      <c r="Q172" s="3">
        <v>21.51</v>
      </c>
      <c r="R172" s="3">
        <v>0.7</v>
      </c>
      <c r="S172" s="3">
        <v>11.99</v>
      </c>
      <c r="T172" s="3">
        <v>0.35</v>
      </c>
      <c r="U172" s="3">
        <v>11.4</v>
      </c>
    </row>
    <row r="173" spans="1:21" ht="19.5" customHeight="1">
      <c r="A173" s="3" t="s">
        <v>56</v>
      </c>
      <c r="B173" s="3" t="s">
        <v>57</v>
      </c>
      <c r="C173" s="6" t="s">
        <v>66</v>
      </c>
      <c r="D173" s="3">
        <v>14.7</v>
      </c>
      <c r="E173" s="3">
        <v>15.98</v>
      </c>
      <c r="F173" s="3">
        <v>33.1</v>
      </c>
      <c r="G173" s="3">
        <v>273.2</v>
      </c>
      <c r="H173" s="3">
        <v>7.0000000000000007E-2</v>
      </c>
      <c r="I173" s="3">
        <v>0.06</v>
      </c>
      <c r="J173" s="3">
        <v>144.87</v>
      </c>
      <c r="K173" s="3">
        <v>0</v>
      </c>
      <c r="L173" s="3">
        <v>2.08</v>
      </c>
      <c r="M173" s="3">
        <v>272.89999999999998</v>
      </c>
      <c r="N173" s="3">
        <v>287.76</v>
      </c>
      <c r="O173" s="3">
        <v>72.64</v>
      </c>
      <c r="P173" s="3">
        <v>78.849999999999994</v>
      </c>
      <c r="Q173" s="3">
        <v>174.89</v>
      </c>
      <c r="R173" s="3">
        <v>1.53</v>
      </c>
      <c r="S173" s="3">
        <v>37.409999999999997</v>
      </c>
      <c r="T173" s="3">
        <v>19.63</v>
      </c>
      <c r="U173" s="3">
        <v>118.1</v>
      </c>
    </row>
    <row r="174" spans="1:21" ht="21" customHeight="1">
      <c r="A174" s="3" t="s">
        <v>40</v>
      </c>
      <c r="B174" s="3" t="s">
        <v>41</v>
      </c>
      <c r="C174" s="6">
        <v>207</v>
      </c>
      <c r="D174" s="3">
        <v>0.2</v>
      </c>
      <c r="E174" s="3">
        <v>0.1</v>
      </c>
      <c r="F174" s="3">
        <v>6.6</v>
      </c>
      <c r="G174" s="3">
        <v>27.9</v>
      </c>
      <c r="H174" s="3">
        <v>0</v>
      </c>
      <c r="I174" s="3">
        <v>0.01</v>
      </c>
      <c r="J174" s="3">
        <v>0.38</v>
      </c>
      <c r="K174" s="3">
        <v>0</v>
      </c>
      <c r="L174" s="3">
        <v>1.1599999999999999</v>
      </c>
      <c r="M174" s="3">
        <v>1.26</v>
      </c>
      <c r="N174" s="3">
        <v>30.23</v>
      </c>
      <c r="O174" s="3">
        <v>67</v>
      </c>
      <c r="P174" s="3">
        <v>4.5599999999999996</v>
      </c>
      <c r="Q174" s="3">
        <v>8.52</v>
      </c>
      <c r="R174" s="3">
        <v>0.77</v>
      </c>
      <c r="S174" s="3">
        <v>0.01</v>
      </c>
      <c r="T174" s="3">
        <v>0.02</v>
      </c>
      <c r="U174" s="3">
        <v>0.7</v>
      </c>
    </row>
    <row r="175" spans="1:21" ht="21" customHeight="1">
      <c r="A175" s="3" t="s">
        <v>28</v>
      </c>
      <c r="B175" s="3" t="s">
        <v>29</v>
      </c>
      <c r="C175" s="3">
        <v>20</v>
      </c>
      <c r="D175" s="3">
        <v>1.52</v>
      </c>
      <c r="E175" s="3">
        <v>0.16</v>
      </c>
      <c r="F175" s="3">
        <v>9.84</v>
      </c>
      <c r="G175" s="3">
        <v>46.9</v>
      </c>
      <c r="H175" s="3">
        <v>0.02</v>
      </c>
      <c r="I175" s="3">
        <v>0.01</v>
      </c>
      <c r="J175" s="3">
        <v>0</v>
      </c>
      <c r="K175" s="3">
        <v>0</v>
      </c>
      <c r="L175" s="3">
        <v>0</v>
      </c>
      <c r="M175" s="3">
        <v>100</v>
      </c>
      <c r="N175" s="3">
        <v>19</v>
      </c>
      <c r="O175" s="3">
        <v>4</v>
      </c>
      <c r="P175" s="3">
        <v>3</v>
      </c>
      <c r="Q175" s="3">
        <v>13</v>
      </c>
      <c r="R175" s="3">
        <v>0.2</v>
      </c>
      <c r="S175" s="3">
        <v>0.64</v>
      </c>
      <c r="T175" s="3">
        <v>1.2</v>
      </c>
      <c r="U175" s="3">
        <v>2.9</v>
      </c>
    </row>
    <row r="176" spans="1:21" ht="21" customHeight="1">
      <c r="A176" s="3" t="s">
        <v>28</v>
      </c>
      <c r="B176" s="3" t="s">
        <v>30</v>
      </c>
      <c r="C176" s="3">
        <v>20</v>
      </c>
      <c r="D176" s="3">
        <v>1.3</v>
      </c>
      <c r="E176" s="3">
        <v>0.2</v>
      </c>
      <c r="F176" s="3">
        <v>6.7</v>
      </c>
      <c r="G176" s="3">
        <v>34.200000000000003</v>
      </c>
      <c r="H176" s="3">
        <v>0.04</v>
      </c>
      <c r="I176" s="3">
        <v>0.02</v>
      </c>
      <c r="J176" s="3">
        <v>0</v>
      </c>
      <c r="K176" s="3">
        <v>0</v>
      </c>
      <c r="L176" s="3">
        <v>0</v>
      </c>
      <c r="M176" s="3">
        <v>122</v>
      </c>
      <c r="N176" s="3">
        <v>49</v>
      </c>
      <c r="O176" s="3">
        <v>7</v>
      </c>
      <c r="P176" s="3">
        <v>9.4</v>
      </c>
      <c r="Q176" s="3">
        <v>31.6</v>
      </c>
      <c r="R176" s="3">
        <v>0.78</v>
      </c>
      <c r="S176" s="3">
        <v>0</v>
      </c>
      <c r="T176" s="3">
        <v>6.18</v>
      </c>
      <c r="U176" s="3">
        <v>0</v>
      </c>
    </row>
    <row r="177" spans="1:21" ht="21" customHeight="1">
      <c r="A177" s="4" t="s">
        <v>28</v>
      </c>
      <c r="B177" s="4" t="s">
        <v>165</v>
      </c>
      <c r="C177" s="3">
        <v>145</v>
      </c>
      <c r="D177" s="3">
        <v>0.6</v>
      </c>
      <c r="E177" s="3">
        <v>0.6</v>
      </c>
      <c r="F177" s="3">
        <v>14.7</v>
      </c>
      <c r="G177" s="3">
        <v>66.599999999999994</v>
      </c>
      <c r="H177" s="3">
        <v>0.04</v>
      </c>
      <c r="I177" s="3">
        <v>0.03</v>
      </c>
      <c r="J177" s="3">
        <v>7.5</v>
      </c>
      <c r="K177" s="3">
        <v>0</v>
      </c>
      <c r="L177" s="3">
        <v>15</v>
      </c>
      <c r="M177" s="3">
        <v>39</v>
      </c>
      <c r="N177" s="3">
        <v>417</v>
      </c>
      <c r="O177" s="3">
        <v>24</v>
      </c>
      <c r="P177" s="3">
        <v>14</v>
      </c>
      <c r="Q177" s="3">
        <v>17</v>
      </c>
      <c r="R177" s="3">
        <v>3.3</v>
      </c>
      <c r="S177" s="3">
        <v>3</v>
      </c>
      <c r="T177" s="3">
        <v>0.4</v>
      </c>
      <c r="U177" s="3">
        <v>12</v>
      </c>
    </row>
    <row r="178" spans="1:21" ht="21" customHeight="1">
      <c r="A178" s="3"/>
      <c r="B178" s="11" t="s">
        <v>112</v>
      </c>
      <c r="C178" s="11">
        <v>652</v>
      </c>
      <c r="D178" s="11">
        <f>SUM(D172:D177)</f>
        <v>19.12</v>
      </c>
      <c r="E178" s="11">
        <f t="shared" ref="E178:U178" si="21">SUM(E172:E177)</f>
        <v>19.740000000000002</v>
      </c>
      <c r="F178" s="11">
        <f t="shared" si="21"/>
        <v>75.540000000000006</v>
      </c>
      <c r="G178" s="11">
        <f t="shared" si="21"/>
        <v>494.4</v>
      </c>
      <c r="H178" s="11">
        <f t="shared" si="21"/>
        <v>0.18000000000000002</v>
      </c>
      <c r="I178" s="11">
        <f t="shared" si="21"/>
        <v>0.15</v>
      </c>
      <c r="J178" s="11">
        <f t="shared" si="21"/>
        <v>153.43</v>
      </c>
      <c r="K178" s="11">
        <f t="shared" si="21"/>
        <v>0</v>
      </c>
      <c r="L178" s="11">
        <f t="shared" si="21"/>
        <v>20.52</v>
      </c>
      <c r="M178" s="11">
        <f t="shared" si="21"/>
        <v>613.92999999999995</v>
      </c>
      <c r="N178" s="11">
        <f t="shared" si="21"/>
        <v>939.26</v>
      </c>
      <c r="O178" s="11">
        <f t="shared" si="21"/>
        <v>193.85</v>
      </c>
      <c r="P178" s="11">
        <f t="shared" si="21"/>
        <v>120.76</v>
      </c>
      <c r="Q178" s="11">
        <f t="shared" si="21"/>
        <v>266.52</v>
      </c>
      <c r="R178" s="11">
        <f t="shared" si="21"/>
        <v>7.28</v>
      </c>
      <c r="S178" s="11">
        <f t="shared" si="21"/>
        <v>53.05</v>
      </c>
      <c r="T178" s="11">
        <f t="shared" si="21"/>
        <v>27.779999999999998</v>
      </c>
      <c r="U178" s="11">
        <f t="shared" si="21"/>
        <v>145.1</v>
      </c>
    </row>
    <row r="179" spans="1:21" ht="21" customHeight="1">
      <c r="A179" s="3"/>
      <c r="B179" s="15" t="s">
        <v>32</v>
      </c>
      <c r="C179" s="15">
        <f>C178+C170</f>
        <v>1152</v>
      </c>
      <c r="D179" s="15">
        <f t="shared" ref="D179:U179" si="22">D178+D170</f>
        <v>28.94</v>
      </c>
      <c r="E179" s="15">
        <f t="shared" si="22"/>
        <v>22.300000000000004</v>
      </c>
      <c r="F179" s="15">
        <f t="shared" si="22"/>
        <v>139.88</v>
      </c>
      <c r="G179" s="15">
        <f t="shared" si="22"/>
        <v>814.5</v>
      </c>
      <c r="H179" s="15">
        <f t="shared" si="22"/>
        <v>0.34</v>
      </c>
      <c r="I179" s="15">
        <f t="shared" si="22"/>
        <v>0.18</v>
      </c>
      <c r="J179" s="15">
        <f t="shared" si="22"/>
        <v>155.03</v>
      </c>
      <c r="K179" s="15">
        <f t="shared" si="22"/>
        <v>0</v>
      </c>
      <c r="L179" s="15">
        <f t="shared" si="22"/>
        <v>24.52</v>
      </c>
      <c r="M179" s="15">
        <f t="shared" si="22"/>
        <v>835.93</v>
      </c>
      <c r="N179" s="15">
        <f t="shared" si="22"/>
        <v>1007.26</v>
      </c>
      <c r="O179" s="15">
        <f t="shared" si="22"/>
        <v>274.45</v>
      </c>
      <c r="P179" s="15">
        <f t="shared" si="22"/>
        <v>170.26</v>
      </c>
      <c r="Q179" s="15">
        <f t="shared" si="22"/>
        <v>404.52</v>
      </c>
      <c r="R179" s="15">
        <f t="shared" si="22"/>
        <v>10.06</v>
      </c>
      <c r="S179" s="15">
        <f t="shared" si="22"/>
        <v>53.69</v>
      </c>
      <c r="T179" s="15">
        <f t="shared" si="22"/>
        <v>35.159999999999997</v>
      </c>
      <c r="U179" s="15">
        <f t="shared" si="22"/>
        <v>148</v>
      </c>
    </row>
    <row r="180" spans="1:21" ht="33.75" customHeight="1">
      <c r="A180" s="47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28"/>
      <c r="U180" s="28"/>
    </row>
    <row r="181" spans="1:21" ht="18.75">
      <c r="A181" s="62" t="s">
        <v>75</v>
      </c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</row>
    <row r="182" spans="1:21" ht="31.5" customHeight="1">
      <c r="A182" s="63" t="s">
        <v>0</v>
      </c>
      <c r="B182" s="63" t="s">
        <v>81</v>
      </c>
      <c r="C182" s="70" t="s">
        <v>1</v>
      </c>
      <c r="D182" s="72" t="s">
        <v>82</v>
      </c>
      <c r="E182" s="73"/>
      <c r="F182" s="74"/>
      <c r="G182" s="64" t="s">
        <v>5</v>
      </c>
      <c r="H182" s="69" t="s">
        <v>79</v>
      </c>
      <c r="I182" s="69"/>
      <c r="J182" s="69"/>
      <c r="K182" s="69"/>
      <c r="L182" s="69"/>
      <c r="M182" s="69" t="s">
        <v>80</v>
      </c>
      <c r="N182" s="69"/>
      <c r="O182" s="69"/>
      <c r="P182" s="69"/>
      <c r="Q182" s="69"/>
      <c r="R182" s="69"/>
      <c r="S182" s="69"/>
      <c r="T182" s="69"/>
      <c r="U182" s="69"/>
    </row>
    <row r="183" spans="1:21" ht="30">
      <c r="A183" s="63"/>
      <c r="B183" s="63"/>
      <c r="C183" s="71"/>
      <c r="D183" s="9" t="s">
        <v>2</v>
      </c>
      <c r="E183" s="10" t="s">
        <v>3</v>
      </c>
      <c r="F183" s="10" t="s">
        <v>4</v>
      </c>
      <c r="G183" s="65"/>
      <c r="H183" s="40" t="s">
        <v>6</v>
      </c>
      <c r="I183" s="40" t="s">
        <v>7</v>
      </c>
      <c r="J183" s="40" t="s">
        <v>8</v>
      </c>
      <c r="K183" s="40" t="s">
        <v>9</v>
      </c>
      <c r="L183" s="40" t="s">
        <v>10</v>
      </c>
      <c r="M183" s="40" t="s">
        <v>11</v>
      </c>
      <c r="N183" s="40" t="s">
        <v>12</v>
      </c>
      <c r="O183" s="40" t="s">
        <v>13</v>
      </c>
      <c r="P183" s="40" t="s">
        <v>14</v>
      </c>
      <c r="Q183" s="40" t="s">
        <v>15</v>
      </c>
      <c r="R183" s="40" t="s">
        <v>16</v>
      </c>
      <c r="S183" s="40" t="s">
        <v>17</v>
      </c>
      <c r="T183" s="40" t="s">
        <v>18</v>
      </c>
      <c r="U183" s="40" t="s">
        <v>19</v>
      </c>
    </row>
    <row r="184" spans="1:21">
      <c r="A184" s="11"/>
      <c r="B184" s="11"/>
      <c r="C184" s="40" t="s">
        <v>20</v>
      </c>
      <c r="D184" s="40" t="s">
        <v>20</v>
      </c>
      <c r="E184" s="40" t="s">
        <v>20</v>
      </c>
      <c r="F184" s="40" t="s">
        <v>20</v>
      </c>
      <c r="G184" s="40" t="s">
        <v>21</v>
      </c>
      <c r="H184" s="40" t="s">
        <v>22</v>
      </c>
      <c r="I184" s="40" t="s">
        <v>22</v>
      </c>
      <c r="J184" s="40" t="s">
        <v>23</v>
      </c>
      <c r="K184" s="40" t="s">
        <v>24</v>
      </c>
      <c r="L184" s="40" t="s">
        <v>22</v>
      </c>
      <c r="M184" s="40" t="s">
        <v>22</v>
      </c>
      <c r="N184" s="40" t="s">
        <v>22</v>
      </c>
      <c r="O184" s="40" t="s">
        <v>22</v>
      </c>
      <c r="P184" s="40" t="s">
        <v>22</v>
      </c>
      <c r="Q184" s="40" t="s">
        <v>22</v>
      </c>
      <c r="R184" s="40" t="s">
        <v>22</v>
      </c>
      <c r="S184" s="40" t="s">
        <v>24</v>
      </c>
      <c r="T184" s="40" t="s">
        <v>24</v>
      </c>
      <c r="U184" s="40" t="s">
        <v>24</v>
      </c>
    </row>
    <row r="185" spans="1:21">
      <c r="A185" s="3"/>
      <c r="B185" s="43" t="s">
        <v>58</v>
      </c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</row>
    <row r="186" spans="1:21" ht="15.75" customHeight="1">
      <c r="A186" s="3"/>
      <c r="B186" s="11" t="s">
        <v>108</v>
      </c>
      <c r="C186" s="29" t="s">
        <v>107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</row>
    <row r="187" spans="1:21" ht="15.75" customHeight="1">
      <c r="A187" s="4" t="s">
        <v>28</v>
      </c>
      <c r="B187" s="4" t="s">
        <v>138</v>
      </c>
      <c r="C187" s="3">
        <v>13</v>
      </c>
      <c r="D187" s="3">
        <v>1.42</v>
      </c>
      <c r="E187" s="3">
        <v>0.17</v>
      </c>
      <c r="F187" s="3">
        <v>8.94</v>
      </c>
      <c r="G187" s="3">
        <v>43</v>
      </c>
      <c r="H187" s="3">
        <v>0.03</v>
      </c>
      <c r="I187" s="3">
        <v>0.01</v>
      </c>
      <c r="J187" s="3">
        <v>0</v>
      </c>
      <c r="K187" s="3">
        <v>0</v>
      </c>
      <c r="L187" s="3">
        <v>0</v>
      </c>
      <c r="M187" s="3">
        <v>79</v>
      </c>
      <c r="N187" s="3">
        <v>24</v>
      </c>
      <c r="O187" s="3">
        <v>4</v>
      </c>
      <c r="P187" s="3">
        <v>6</v>
      </c>
      <c r="Q187" s="3">
        <v>16</v>
      </c>
      <c r="R187" s="3">
        <v>0.4</v>
      </c>
      <c r="S187" s="3">
        <v>0</v>
      </c>
      <c r="T187" s="3">
        <v>0</v>
      </c>
      <c r="U187" s="3">
        <v>0</v>
      </c>
    </row>
    <row r="188" spans="1:21" ht="18" customHeight="1">
      <c r="A188" s="4" t="s">
        <v>118</v>
      </c>
      <c r="B188" s="4" t="s">
        <v>117</v>
      </c>
      <c r="C188" s="30">
        <v>200</v>
      </c>
      <c r="D188" s="4">
        <v>1.5</v>
      </c>
      <c r="E188" s="4">
        <v>4</v>
      </c>
      <c r="F188" s="4">
        <v>7.4</v>
      </c>
      <c r="G188" s="4">
        <v>7.2</v>
      </c>
      <c r="H188" s="4">
        <v>0</v>
      </c>
      <c r="I188" s="4">
        <v>0</v>
      </c>
      <c r="J188" s="4">
        <v>0.2</v>
      </c>
      <c r="K188" s="4">
        <v>0</v>
      </c>
      <c r="L188" s="4">
        <v>10</v>
      </c>
      <c r="M188" s="4">
        <v>0</v>
      </c>
      <c r="N188" s="4">
        <v>0</v>
      </c>
      <c r="O188" s="4">
        <v>33.299999999999997</v>
      </c>
      <c r="P188" s="4">
        <v>17.5</v>
      </c>
      <c r="Q188" s="4">
        <v>34.200000000000003</v>
      </c>
      <c r="R188" s="4">
        <v>0.8</v>
      </c>
      <c r="S188" s="4">
        <v>0</v>
      </c>
      <c r="T188" s="4">
        <v>0</v>
      </c>
      <c r="U188" s="4">
        <v>0</v>
      </c>
    </row>
    <row r="189" spans="1:21" ht="18" customHeight="1">
      <c r="A189" s="4" t="s">
        <v>121</v>
      </c>
      <c r="B189" s="4" t="s">
        <v>122</v>
      </c>
      <c r="C189" s="31">
        <v>200</v>
      </c>
      <c r="D189" s="4">
        <v>0</v>
      </c>
      <c r="E189" s="4">
        <v>0</v>
      </c>
      <c r="F189" s="4">
        <v>14.6</v>
      </c>
      <c r="G189" s="4">
        <v>58.1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8.4</v>
      </c>
      <c r="P189" s="4">
        <v>1.8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</row>
    <row r="190" spans="1:21" ht="18" customHeight="1">
      <c r="A190" s="3" t="s">
        <v>28</v>
      </c>
      <c r="B190" s="3" t="s">
        <v>29</v>
      </c>
      <c r="C190" s="3">
        <v>20</v>
      </c>
      <c r="D190" s="3">
        <v>1.52</v>
      </c>
      <c r="E190" s="3">
        <v>0.16</v>
      </c>
      <c r="F190" s="3">
        <v>9.84</v>
      </c>
      <c r="G190" s="3">
        <v>46.9</v>
      </c>
      <c r="H190" s="3">
        <v>0.02</v>
      </c>
      <c r="I190" s="3">
        <v>0.01</v>
      </c>
      <c r="J190" s="3">
        <v>0</v>
      </c>
      <c r="K190" s="3">
        <v>0</v>
      </c>
      <c r="L190" s="3">
        <v>0</v>
      </c>
      <c r="M190" s="3">
        <v>100</v>
      </c>
      <c r="N190" s="3">
        <v>19</v>
      </c>
      <c r="O190" s="3">
        <v>4</v>
      </c>
      <c r="P190" s="3">
        <v>3</v>
      </c>
      <c r="Q190" s="3">
        <v>13</v>
      </c>
      <c r="R190" s="3">
        <v>0.2</v>
      </c>
      <c r="S190" s="3">
        <v>0.64</v>
      </c>
      <c r="T190" s="3">
        <v>1.2</v>
      </c>
      <c r="U190" s="3">
        <v>2.9</v>
      </c>
    </row>
    <row r="191" spans="1:21" ht="18" customHeight="1">
      <c r="A191" s="3" t="s">
        <v>28</v>
      </c>
      <c r="B191" s="3" t="s">
        <v>30</v>
      </c>
      <c r="C191" s="3">
        <v>20</v>
      </c>
      <c r="D191" s="3">
        <v>1.3</v>
      </c>
      <c r="E191" s="3">
        <v>0.2</v>
      </c>
      <c r="F191" s="3">
        <v>6.7</v>
      </c>
      <c r="G191" s="3">
        <v>34.200000000000003</v>
      </c>
      <c r="H191" s="3">
        <v>0.04</v>
      </c>
      <c r="I191" s="3">
        <v>0.02</v>
      </c>
      <c r="J191" s="3">
        <v>0</v>
      </c>
      <c r="K191" s="3">
        <v>0</v>
      </c>
      <c r="L191" s="3">
        <v>0</v>
      </c>
      <c r="M191" s="3">
        <v>122</v>
      </c>
      <c r="N191" s="3">
        <v>49</v>
      </c>
      <c r="O191" s="3">
        <v>7</v>
      </c>
      <c r="P191" s="3">
        <v>9.4</v>
      </c>
      <c r="Q191" s="3">
        <v>31.6</v>
      </c>
      <c r="R191" s="3">
        <v>0.78</v>
      </c>
      <c r="S191" s="3">
        <v>0</v>
      </c>
      <c r="T191" s="3">
        <v>6.18</v>
      </c>
      <c r="U191" s="3">
        <v>0</v>
      </c>
    </row>
    <row r="192" spans="1:21" ht="18" customHeight="1">
      <c r="A192" s="11"/>
      <c r="B192" s="11" t="s">
        <v>113</v>
      </c>
      <c r="C192" s="11">
        <f>SUM(C187:C191)</f>
        <v>453</v>
      </c>
      <c r="D192" s="11">
        <f t="shared" ref="D192:U192" si="23">SUM(D187:D191)</f>
        <v>5.7399999999999993</v>
      </c>
      <c r="E192" s="11">
        <f t="shared" si="23"/>
        <v>4.53</v>
      </c>
      <c r="F192" s="11">
        <f t="shared" si="23"/>
        <v>47.480000000000004</v>
      </c>
      <c r="G192" s="11">
        <f t="shared" si="23"/>
        <v>189.40000000000003</v>
      </c>
      <c r="H192" s="11">
        <f t="shared" si="23"/>
        <v>0.09</v>
      </c>
      <c r="I192" s="11">
        <f t="shared" si="23"/>
        <v>0.04</v>
      </c>
      <c r="J192" s="11">
        <f t="shared" si="23"/>
        <v>0.2</v>
      </c>
      <c r="K192" s="11">
        <f t="shared" si="23"/>
        <v>0</v>
      </c>
      <c r="L192" s="11">
        <f t="shared" si="23"/>
        <v>10</v>
      </c>
      <c r="M192" s="11">
        <f t="shared" si="23"/>
        <v>301</v>
      </c>
      <c r="N192" s="11">
        <f t="shared" si="23"/>
        <v>92</v>
      </c>
      <c r="O192" s="11">
        <f t="shared" si="23"/>
        <v>56.699999999999996</v>
      </c>
      <c r="P192" s="11">
        <f t="shared" si="23"/>
        <v>37.700000000000003</v>
      </c>
      <c r="Q192" s="11">
        <f t="shared" si="23"/>
        <v>94.800000000000011</v>
      </c>
      <c r="R192" s="11">
        <f t="shared" si="23"/>
        <v>2.1800000000000002</v>
      </c>
      <c r="S192" s="11">
        <f t="shared" si="23"/>
        <v>0.64</v>
      </c>
      <c r="T192" s="11">
        <f t="shared" si="23"/>
        <v>7.38</v>
      </c>
      <c r="U192" s="11">
        <f t="shared" si="23"/>
        <v>2.9</v>
      </c>
    </row>
    <row r="193" spans="1:26" ht="14.25" customHeight="1">
      <c r="A193" s="3"/>
      <c r="B193" s="11" t="s">
        <v>114</v>
      </c>
      <c r="C193" s="29" t="s">
        <v>107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</row>
    <row r="194" spans="1:26" ht="30.75" customHeight="1">
      <c r="A194" s="51" t="s">
        <v>51</v>
      </c>
      <c r="B194" s="51" t="s">
        <v>52</v>
      </c>
      <c r="C194" s="3">
        <v>60</v>
      </c>
      <c r="D194" s="3">
        <v>0.7</v>
      </c>
      <c r="E194" s="3">
        <v>5.4</v>
      </c>
      <c r="F194" s="3">
        <v>4</v>
      </c>
      <c r="G194" s="3">
        <v>67.099999999999994</v>
      </c>
      <c r="H194" s="3">
        <v>0.02</v>
      </c>
      <c r="I194" s="3">
        <v>0.02</v>
      </c>
      <c r="J194" s="51">
        <v>72.89</v>
      </c>
      <c r="K194" s="51">
        <v>0</v>
      </c>
      <c r="L194" s="51">
        <v>2.2599999999999998</v>
      </c>
      <c r="M194" s="51">
        <v>200.99</v>
      </c>
      <c r="N194" s="51">
        <v>127.85</v>
      </c>
      <c r="O194" s="51">
        <v>12.1</v>
      </c>
      <c r="P194" s="51">
        <v>9.66</v>
      </c>
      <c r="Q194" s="51">
        <v>21.4</v>
      </c>
      <c r="R194" s="51">
        <v>0.41</v>
      </c>
      <c r="S194" s="51">
        <v>7.86</v>
      </c>
      <c r="T194" s="51">
        <v>0.13</v>
      </c>
      <c r="U194" s="51">
        <v>11.85</v>
      </c>
    </row>
    <row r="195" spans="1:26" ht="21" customHeight="1">
      <c r="A195" s="3" t="s">
        <v>43</v>
      </c>
      <c r="B195" s="3" t="s">
        <v>44</v>
      </c>
      <c r="C195" s="3">
        <v>150</v>
      </c>
      <c r="D195" s="3">
        <v>3.1</v>
      </c>
      <c r="E195" s="3">
        <v>5.3</v>
      </c>
      <c r="F195" s="3">
        <v>19.8</v>
      </c>
      <c r="G195" s="3">
        <v>139.4</v>
      </c>
      <c r="H195" s="3">
        <v>0.12</v>
      </c>
      <c r="I195" s="3">
        <v>0.11</v>
      </c>
      <c r="J195" s="3">
        <v>23.8</v>
      </c>
      <c r="K195" s="3">
        <v>0.09</v>
      </c>
      <c r="L195" s="3">
        <v>10.199999999999999</v>
      </c>
      <c r="M195" s="3">
        <v>161.78</v>
      </c>
      <c r="N195" s="3">
        <v>624.83000000000004</v>
      </c>
      <c r="O195" s="3">
        <v>39.49</v>
      </c>
      <c r="P195" s="3">
        <v>28.23</v>
      </c>
      <c r="Q195" s="3">
        <v>84.47</v>
      </c>
      <c r="R195" s="3">
        <v>1.03</v>
      </c>
      <c r="S195" s="3">
        <v>28.46</v>
      </c>
      <c r="T195" s="3">
        <v>0.78</v>
      </c>
      <c r="U195" s="3">
        <v>42.79</v>
      </c>
    </row>
    <row r="196" spans="1:26" ht="30.75" customHeight="1">
      <c r="A196" s="3" t="s">
        <v>63</v>
      </c>
      <c r="B196" s="4" t="s">
        <v>64</v>
      </c>
      <c r="C196" s="6" t="s">
        <v>94</v>
      </c>
      <c r="D196" s="3">
        <v>9.06</v>
      </c>
      <c r="E196" s="3">
        <v>4.5199999999999996</v>
      </c>
      <c r="F196" s="3">
        <v>2.89</v>
      </c>
      <c r="G196" s="3">
        <v>101.6</v>
      </c>
      <c r="H196" s="3">
        <v>0.08</v>
      </c>
      <c r="I196" s="3">
        <v>0.11</v>
      </c>
      <c r="J196" s="3">
        <v>9.02</v>
      </c>
      <c r="K196" s="3">
        <v>0.16</v>
      </c>
      <c r="L196" s="3">
        <v>1</v>
      </c>
      <c r="M196" s="3">
        <v>111</v>
      </c>
      <c r="N196" s="3">
        <v>347</v>
      </c>
      <c r="O196" s="3">
        <v>68</v>
      </c>
      <c r="P196" s="3">
        <v>44</v>
      </c>
      <c r="Q196" s="3">
        <v>202</v>
      </c>
      <c r="R196" s="3">
        <v>0.7</v>
      </c>
      <c r="S196" s="3">
        <v>133.47999999999999</v>
      </c>
      <c r="T196" s="3">
        <v>11.9</v>
      </c>
      <c r="U196" s="3">
        <v>572.6</v>
      </c>
    </row>
    <row r="197" spans="1:26" ht="21" customHeight="1">
      <c r="A197" s="4" t="s">
        <v>153</v>
      </c>
      <c r="B197" s="5" t="s">
        <v>150</v>
      </c>
      <c r="C197" s="3">
        <v>200</v>
      </c>
      <c r="D197" s="3">
        <v>0.2</v>
      </c>
      <c r="E197" s="3">
        <v>0</v>
      </c>
      <c r="F197" s="3">
        <v>13</v>
      </c>
      <c r="G197" s="3">
        <v>53.5</v>
      </c>
      <c r="H197" s="3">
        <v>0</v>
      </c>
      <c r="I197" s="3">
        <v>0</v>
      </c>
      <c r="J197" s="3">
        <v>0</v>
      </c>
      <c r="K197" s="3">
        <v>0</v>
      </c>
      <c r="L197" s="3">
        <v>4</v>
      </c>
      <c r="M197" s="3">
        <v>0</v>
      </c>
      <c r="N197" s="3">
        <v>0</v>
      </c>
      <c r="O197" s="3">
        <v>13.5</v>
      </c>
      <c r="P197" s="3">
        <v>3.8</v>
      </c>
      <c r="Q197" s="3">
        <v>3.5</v>
      </c>
      <c r="R197" s="3">
        <v>0.1</v>
      </c>
      <c r="S197" s="3">
        <v>0</v>
      </c>
      <c r="T197" s="3">
        <v>0</v>
      </c>
      <c r="U197" s="3">
        <v>0</v>
      </c>
    </row>
    <row r="198" spans="1:26" ht="21" customHeight="1">
      <c r="A198" s="4" t="s">
        <v>28</v>
      </c>
      <c r="B198" s="4" t="s">
        <v>102</v>
      </c>
      <c r="C198" s="3">
        <v>60</v>
      </c>
      <c r="D198" s="3">
        <v>4.68</v>
      </c>
      <c r="E198" s="3">
        <v>4.03</v>
      </c>
      <c r="F198" s="3">
        <v>30.46</v>
      </c>
      <c r="G198" s="3">
        <v>177</v>
      </c>
      <c r="H198" s="3">
        <v>0.05</v>
      </c>
      <c r="I198" s="3">
        <v>0.02</v>
      </c>
      <c r="J198" s="3">
        <v>19.12</v>
      </c>
      <c r="K198" s="3">
        <v>0.15</v>
      </c>
      <c r="L198" s="3">
        <v>0</v>
      </c>
      <c r="M198" s="3">
        <v>241</v>
      </c>
      <c r="N198" s="3">
        <v>50</v>
      </c>
      <c r="O198" s="3">
        <v>18</v>
      </c>
      <c r="P198" s="3">
        <v>6</v>
      </c>
      <c r="Q198" s="3">
        <v>41</v>
      </c>
      <c r="R198" s="3">
        <v>0.5</v>
      </c>
      <c r="S198" s="3">
        <v>33.36</v>
      </c>
      <c r="T198" s="3">
        <v>3.1</v>
      </c>
      <c r="U198" s="3">
        <v>11.03</v>
      </c>
    </row>
    <row r="199" spans="1:26" ht="21" customHeight="1">
      <c r="A199" s="3" t="s">
        <v>28</v>
      </c>
      <c r="B199" s="3" t="s">
        <v>30</v>
      </c>
      <c r="C199" s="3">
        <v>20</v>
      </c>
      <c r="D199" s="3">
        <v>1.3</v>
      </c>
      <c r="E199" s="3">
        <v>0.2</v>
      </c>
      <c r="F199" s="3">
        <v>6.7</v>
      </c>
      <c r="G199" s="3">
        <v>34.200000000000003</v>
      </c>
      <c r="H199" s="3">
        <v>0.04</v>
      </c>
      <c r="I199" s="3">
        <v>0.02</v>
      </c>
      <c r="J199" s="3">
        <v>0</v>
      </c>
      <c r="K199" s="3">
        <v>0</v>
      </c>
      <c r="L199" s="3">
        <v>0</v>
      </c>
      <c r="M199" s="3">
        <v>122</v>
      </c>
      <c r="N199" s="3">
        <v>49</v>
      </c>
      <c r="O199" s="3">
        <v>7</v>
      </c>
      <c r="P199" s="3">
        <v>9.4</v>
      </c>
      <c r="Q199" s="3">
        <v>31.6</v>
      </c>
      <c r="R199" s="3">
        <v>0.78</v>
      </c>
      <c r="S199" s="3">
        <v>0</v>
      </c>
      <c r="T199" s="3">
        <v>6.18</v>
      </c>
      <c r="U199" s="3">
        <v>0</v>
      </c>
    </row>
    <row r="200" spans="1:26" ht="21" customHeight="1">
      <c r="A200" s="3"/>
      <c r="B200" s="11" t="s">
        <v>112</v>
      </c>
      <c r="C200" s="11">
        <v>590</v>
      </c>
      <c r="D200" s="11">
        <f>D194+D195+D196+D197+D198+D199</f>
        <v>19.04</v>
      </c>
      <c r="E200" s="11">
        <f>E194+E195+E196+E197+E198+E199</f>
        <v>19.45</v>
      </c>
      <c r="F200" s="11">
        <f>F194+F195+F196+F197+F198+F199</f>
        <v>76.850000000000009</v>
      </c>
      <c r="G200" s="11">
        <f>G194+G195+G196+G197+G198+G199</f>
        <v>572.80000000000007</v>
      </c>
      <c r="H200" s="11">
        <f t="shared" ref="H200:U200" si="24">H194+H195+H196+H197+H198+H199</f>
        <v>0.30999999999999994</v>
      </c>
      <c r="I200" s="11">
        <f t="shared" si="24"/>
        <v>0.28000000000000003</v>
      </c>
      <c r="J200" s="11">
        <f t="shared" si="24"/>
        <v>124.83</v>
      </c>
      <c r="K200" s="11">
        <f t="shared" si="24"/>
        <v>0.4</v>
      </c>
      <c r="L200" s="11">
        <f t="shared" si="24"/>
        <v>17.46</v>
      </c>
      <c r="M200" s="11">
        <f t="shared" si="24"/>
        <v>836.77</v>
      </c>
      <c r="N200" s="11">
        <f t="shared" si="24"/>
        <v>1198.68</v>
      </c>
      <c r="O200" s="11">
        <f t="shared" si="24"/>
        <v>158.09</v>
      </c>
      <c r="P200" s="11">
        <f t="shared" si="24"/>
        <v>101.09</v>
      </c>
      <c r="Q200" s="11">
        <f t="shared" si="24"/>
        <v>383.97</v>
      </c>
      <c r="R200" s="11">
        <f t="shared" si="24"/>
        <v>3.5199999999999996</v>
      </c>
      <c r="S200" s="11">
        <f t="shared" si="24"/>
        <v>203.15999999999997</v>
      </c>
      <c r="T200" s="11">
        <f t="shared" si="24"/>
        <v>22.09</v>
      </c>
      <c r="U200" s="11">
        <f t="shared" si="24"/>
        <v>638.27</v>
      </c>
    </row>
    <row r="201" spans="1:26" ht="21" customHeight="1">
      <c r="A201" s="3"/>
      <c r="B201" s="15" t="s">
        <v>32</v>
      </c>
      <c r="C201" s="15">
        <f>C200+C192</f>
        <v>1043</v>
      </c>
      <c r="D201" s="15">
        <f t="shared" ref="D201:U201" si="25">D200+D192</f>
        <v>24.779999999999998</v>
      </c>
      <c r="E201" s="15">
        <f t="shared" si="25"/>
        <v>23.98</v>
      </c>
      <c r="F201" s="15">
        <f t="shared" si="25"/>
        <v>124.33000000000001</v>
      </c>
      <c r="G201" s="15">
        <f t="shared" si="25"/>
        <v>762.2</v>
      </c>
      <c r="H201" s="15">
        <f t="shared" si="25"/>
        <v>0.39999999999999991</v>
      </c>
      <c r="I201" s="15">
        <f t="shared" si="25"/>
        <v>0.32</v>
      </c>
      <c r="J201" s="15">
        <f t="shared" si="25"/>
        <v>125.03</v>
      </c>
      <c r="K201" s="15">
        <f t="shared" si="25"/>
        <v>0.4</v>
      </c>
      <c r="L201" s="15">
        <f t="shared" si="25"/>
        <v>27.46</v>
      </c>
      <c r="M201" s="15">
        <f t="shared" si="25"/>
        <v>1137.77</v>
      </c>
      <c r="N201" s="15">
        <f t="shared" si="25"/>
        <v>1290.68</v>
      </c>
      <c r="O201" s="15">
        <f t="shared" si="25"/>
        <v>214.79</v>
      </c>
      <c r="P201" s="15">
        <f t="shared" si="25"/>
        <v>138.79000000000002</v>
      </c>
      <c r="Q201" s="15">
        <f t="shared" si="25"/>
        <v>478.77000000000004</v>
      </c>
      <c r="R201" s="15">
        <f t="shared" si="25"/>
        <v>5.6999999999999993</v>
      </c>
      <c r="S201" s="15">
        <f t="shared" si="25"/>
        <v>203.79999999999995</v>
      </c>
      <c r="T201" s="15">
        <f t="shared" si="25"/>
        <v>29.47</v>
      </c>
      <c r="U201" s="15">
        <f t="shared" si="25"/>
        <v>641.16999999999996</v>
      </c>
    </row>
    <row r="202" spans="1:26" ht="30" customHeight="1">
      <c r="A202" s="49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32"/>
      <c r="U202" s="32"/>
    </row>
    <row r="203" spans="1:26" ht="18.75">
      <c r="A203" s="62" t="s">
        <v>76</v>
      </c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</row>
    <row r="204" spans="1:26" ht="24.75" customHeight="1">
      <c r="A204" s="63" t="s">
        <v>0</v>
      </c>
      <c r="B204" s="63" t="s">
        <v>81</v>
      </c>
      <c r="C204" s="70" t="s">
        <v>1</v>
      </c>
      <c r="D204" s="72" t="s">
        <v>82</v>
      </c>
      <c r="E204" s="73"/>
      <c r="F204" s="74"/>
      <c r="G204" s="64" t="s">
        <v>5</v>
      </c>
      <c r="H204" s="69" t="s">
        <v>79</v>
      </c>
      <c r="I204" s="69"/>
      <c r="J204" s="69"/>
      <c r="K204" s="69"/>
      <c r="L204" s="69"/>
      <c r="M204" s="69" t="s">
        <v>80</v>
      </c>
      <c r="N204" s="69"/>
      <c r="O204" s="69"/>
      <c r="P204" s="69"/>
      <c r="Q204" s="69"/>
      <c r="R204" s="69"/>
      <c r="S204" s="69"/>
      <c r="T204" s="69"/>
      <c r="U204" s="69"/>
      <c r="V204" s="36"/>
      <c r="W204" s="36"/>
      <c r="X204" s="1"/>
      <c r="Y204" s="1"/>
    </row>
    <row r="205" spans="1:26" ht="30">
      <c r="A205" s="63"/>
      <c r="B205" s="63"/>
      <c r="C205" s="71"/>
      <c r="D205" s="9" t="s">
        <v>2</v>
      </c>
      <c r="E205" s="10" t="s">
        <v>3</v>
      </c>
      <c r="F205" s="10" t="s">
        <v>4</v>
      </c>
      <c r="G205" s="65"/>
      <c r="H205" s="40" t="s">
        <v>6</v>
      </c>
      <c r="I205" s="40" t="s">
        <v>7</v>
      </c>
      <c r="J205" s="40" t="s">
        <v>8</v>
      </c>
      <c r="K205" s="40" t="s">
        <v>9</v>
      </c>
      <c r="L205" s="40" t="s">
        <v>10</v>
      </c>
      <c r="M205" s="40" t="s">
        <v>11</v>
      </c>
      <c r="N205" s="40" t="s">
        <v>12</v>
      </c>
      <c r="O205" s="40" t="s">
        <v>13</v>
      </c>
      <c r="P205" s="40" t="s">
        <v>14</v>
      </c>
      <c r="Q205" s="40" t="s">
        <v>15</v>
      </c>
      <c r="R205" s="40" t="s">
        <v>16</v>
      </c>
      <c r="S205" s="40" t="s">
        <v>17</v>
      </c>
      <c r="T205" s="40" t="s">
        <v>18</v>
      </c>
      <c r="U205" s="40" t="s">
        <v>19</v>
      </c>
      <c r="V205" s="36"/>
      <c r="W205" s="36"/>
      <c r="X205" s="1"/>
      <c r="Y205" s="1"/>
      <c r="Z205" s="1"/>
    </row>
    <row r="206" spans="1:26">
      <c r="A206" s="11"/>
      <c r="B206" s="11"/>
      <c r="C206" s="40" t="s">
        <v>20</v>
      </c>
      <c r="D206" s="40" t="s">
        <v>20</v>
      </c>
      <c r="E206" s="40" t="s">
        <v>20</v>
      </c>
      <c r="F206" s="40" t="s">
        <v>20</v>
      </c>
      <c r="G206" s="40" t="s">
        <v>21</v>
      </c>
      <c r="H206" s="40" t="s">
        <v>22</v>
      </c>
      <c r="I206" s="40" t="s">
        <v>22</v>
      </c>
      <c r="J206" s="40" t="s">
        <v>23</v>
      </c>
      <c r="K206" s="40" t="s">
        <v>24</v>
      </c>
      <c r="L206" s="40" t="s">
        <v>22</v>
      </c>
      <c r="M206" s="40" t="s">
        <v>22</v>
      </c>
      <c r="N206" s="40" t="s">
        <v>22</v>
      </c>
      <c r="O206" s="40" t="s">
        <v>22</v>
      </c>
      <c r="P206" s="40" t="s">
        <v>22</v>
      </c>
      <c r="Q206" s="40" t="s">
        <v>22</v>
      </c>
      <c r="R206" s="40" t="s">
        <v>22</v>
      </c>
      <c r="S206" s="40" t="s">
        <v>24</v>
      </c>
      <c r="T206" s="40" t="s">
        <v>24</v>
      </c>
      <c r="U206" s="40" t="s">
        <v>24</v>
      </c>
      <c r="V206" s="36"/>
      <c r="W206" s="36"/>
      <c r="X206" s="1"/>
      <c r="Y206" s="1"/>
      <c r="Z206" s="1"/>
    </row>
    <row r="207" spans="1:26">
      <c r="A207" s="3"/>
      <c r="B207" s="43" t="s">
        <v>59</v>
      </c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36"/>
      <c r="W207" s="36"/>
      <c r="X207" s="1"/>
      <c r="Y207" s="1"/>
      <c r="Z207" s="1"/>
    </row>
    <row r="208" spans="1:26">
      <c r="A208" s="3"/>
      <c r="B208" s="11" t="s">
        <v>108</v>
      </c>
      <c r="C208" s="29" t="s">
        <v>107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36"/>
      <c r="W208" s="36"/>
      <c r="X208" s="1"/>
      <c r="Y208" s="1"/>
      <c r="Z208" s="1"/>
    </row>
    <row r="209" spans="1:26" ht="30">
      <c r="A209" s="4" t="s">
        <v>125</v>
      </c>
      <c r="B209" s="5" t="s">
        <v>124</v>
      </c>
      <c r="C209" s="30">
        <v>60</v>
      </c>
      <c r="D209" s="4">
        <v>1</v>
      </c>
      <c r="E209" s="4">
        <v>6</v>
      </c>
      <c r="F209" s="4">
        <v>9.6999999999999993</v>
      </c>
      <c r="G209" s="4">
        <v>97.8</v>
      </c>
      <c r="H209" s="4">
        <v>0</v>
      </c>
      <c r="I209" s="4">
        <v>0</v>
      </c>
      <c r="J209" s="4">
        <v>0</v>
      </c>
      <c r="K209" s="4">
        <v>0</v>
      </c>
      <c r="L209" s="4">
        <v>2.1</v>
      </c>
      <c r="M209" s="4">
        <v>0</v>
      </c>
      <c r="N209" s="4">
        <v>0</v>
      </c>
      <c r="O209" s="4">
        <v>27.3</v>
      </c>
      <c r="P209" s="4">
        <v>16.399999999999999</v>
      </c>
      <c r="Q209" s="4">
        <v>31.7</v>
      </c>
      <c r="R209" s="4">
        <v>0.9</v>
      </c>
      <c r="S209" s="4">
        <v>0</v>
      </c>
      <c r="T209" s="4">
        <v>0</v>
      </c>
      <c r="U209" s="4">
        <v>0</v>
      </c>
      <c r="V209" s="36"/>
      <c r="W209" s="36"/>
      <c r="X209" s="1"/>
      <c r="Y209" s="1"/>
      <c r="Z209" s="1"/>
    </row>
    <row r="210" spans="1:26" ht="20.25" customHeight="1">
      <c r="A210" s="4" t="s">
        <v>133</v>
      </c>
      <c r="B210" s="4" t="s">
        <v>100</v>
      </c>
      <c r="C210" s="30">
        <v>200</v>
      </c>
      <c r="D210" s="4">
        <v>2.2999999999999998</v>
      </c>
      <c r="E210" s="4">
        <v>2.2000000000000002</v>
      </c>
      <c r="F210" s="4">
        <v>16.2</v>
      </c>
      <c r="G210" s="4">
        <v>94.4</v>
      </c>
      <c r="H210" s="4">
        <v>0.1</v>
      </c>
      <c r="I210" s="4">
        <v>0</v>
      </c>
      <c r="J210" s="4">
        <v>0.2</v>
      </c>
      <c r="K210" s="4">
        <v>0</v>
      </c>
      <c r="L210" s="4">
        <v>0</v>
      </c>
      <c r="M210" s="4">
        <v>0</v>
      </c>
      <c r="N210" s="4">
        <v>0</v>
      </c>
      <c r="O210" s="4">
        <v>19.2</v>
      </c>
      <c r="P210" s="4">
        <v>18.7</v>
      </c>
      <c r="Q210" s="4">
        <v>46.1</v>
      </c>
      <c r="R210" s="4">
        <v>0.9</v>
      </c>
      <c r="S210" s="4">
        <v>0</v>
      </c>
      <c r="T210" s="4">
        <v>0</v>
      </c>
      <c r="U210" s="4">
        <v>0</v>
      </c>
      <c r="V210" s="36"/>
      <c r="W210" s="36"/>
      <c r="X210" s="1"/>
      <c r="Y210" s="1"/>
      <c r="Z210" s="1"/>
    </row>
    <row r="211" spans="1:26" ht="20.25" customHeight="1">
      <c r="A211" s="3" t="s">
        <v>40</v>
      </c>
      <c r="B211" s="3" t="s">
        <v>41</v>
      </c>
      <c r="C211" s="6">
        <v>207</v>
      </c>
      <c r="D211" s="3">
        <v>0.2</v>
      </c>
      <c r="E211" s="3">
        <v>0.1</v>
      </c>
      <c r="F211" s="3">
        <v>6.6</v>
      </c>
      <c r="G211" s="3">
        <v>27.9</v>
      </c>
      <c r="H211" s="3">
        <v>0</v>
      </c>
      <c r="I211" s="3">
        <v>0.01</v>
      </c>
      <c r="J211" s="3">
        <v>0.38</v>
      </c>
      <c r="K211" s="3">
        <v>0</v>
      </c>
      <c r="L211" s="3">
        <v>1.1599999999999999</v>
      </c>
      <c r="M211" s="3">
        <v>1.26</v>
      </c>
      <c r="N211" s="3">
        <v>30.23</v>
      </c>
      <c r="O211" s="3">
        <v>67</v>
      </c>
      <c r="P211" s="3">
        <v>4.5599999999999996</v>
      </c>
      <c r="Q211" s="3">
        <v>8.52</v>
      </c>
      <c r="R211" s="3">
        <v>0.77</v>
      </c>
      <c r="S211" s="3">
        <v>0.01</v>
      </c>
      <c r="T211" s="3">
        <v>0.02</v>
      </c>
      <c r="U211" s="3">
        <v>0.7</v>
      </c>
      <c r="V211" s="36"/>
      <c r="W211" s="36"/>
      <c r="X211" s="1"/>
      <c r="Y211" s="1"/>
      <c r="Z211" s="1"/>
    </row>
    <row r="212" spans="1:26" ht="20.25" customHeight="1">
      <c r="A212" s="3" t="s">
        <v>28</v>
      </c>
      <c r="B212" s="3" t="s">
        <v>29</v>
      </c>
      <c r="C212" s="33">
        <v>20</v>
      </c>
      <c r="D212" s="3">
        <v>1.52</v>
      </c>
      <c r="E212" s="3">
        <v>0.16</v>
      </c>
      <c r="F212" s="3">
        <v>9.84</v>
      </c>
      <c r="G212" s="3">
        <v>46.9</v>
      </c>
      <c r="H212" s="3">
        <v>0.02</v>
      </c>
      <c r="I212" s="3">
        <v>0.01</v>
      </c>
      <c r="J212" s="3">
        <v>0</v>
      </c>
      <c r="K212" s="3">
        <v>0</v>
      </c>
      <c r="L212" s="3">
        <v>0</v>
      </c>
      <c r="M212" s="3">
        <v>100</v>
      </c>
      <c r="N212" s="3">
        <v>19</v>
      </c>
      <c r="O212" s="3">
        <v>4</v>
      </c>
      <c r="P212" s="3">
        <v>3</v>
      </c>
      <c r="Q212" s="3">
        <v>13</v>
      </c>
      <c r="R212" s="3">
        <v>0.2</v>
      </c>
      <c r="S212" s="3">
        <v>0.64</v>
      </c>
      <c r="T212" s="3">
        <v>1.2</v>
      </c>
      <c r="U212" s="3">
        <v>2.9</v>
      </c>
      <c r="V212" s="36"/>
      <c r="W212" s="36"/>
      <c r="X212" s="1"/>
      <c r="Y212" s="1"/>
      <c r="Z212" s="1"/>
    </row>
    <row r="213" spans="1:26" ht="20.25" customHeight="1">
      <c r="A213" s="3" t="s">
        <v>28</v>
      </c>
      <c r="B213" s="3" t="s">
        <v>30</v>
      </c>
      <c r="C213" s="33">
        <v>20</v>
      </c>
      <c r="D213" s="3">
        <v>1.3</v>
      </c>
      <c r="E213" s="3">
        <v>0.2</v>
      </c>
      <c r="F213" s="3">
        <v>6.7</v>
      </c>
      <c r="G213" s="3">
        <v>34.200000000000003</v>
      </c>
      <c r="H213" s="3">
        <v>0.04</v>
      </c>
      <c r="I213" s="3">
        <v>0.02</v>
      </c>
      <c r="J213" s="3">
        <v>0</v>
      </c>
      <c r="K213" s="3">
        <v>0</v>
      </c>
      <c r="L213" s="3">
        <v>0</v>
      </c>
      <c r="M213" s="3">
        <v>122</v>
      </c>
      <c r="N213" s="3">
        <v>49</v>
      </c>
      <c r="O213" s="3">
        <v>7</v>
      </c>
      <c r="P213" s="3">
        <v>9.4</v>
      </c>
      <c r="Q213" s="3">
        <v>31.6</v>
      </c>
      <c r="R213" s="3">
        <v>0.78</v>
      </c>
      <c r="S213" s="3">
        <v>0</v>
      </c>
      <c r="T213" s="3">
        <v>6.18</v>
      </c>
      <c r="U213" s="3">
        <v>0</v>
      </c>
      <c r="V213" s="36"/>
      <c r="W213" s="36"/>
      <c r="X213" s="1"/>
      <c r="Y213" s="1"/>
      <c r="Z213" s="1"/>
    </row>
    <row r="214" spans="1:26" ht="16.5" customHeight="1">
      <c r="A214" s="3"/>
      <c r="B214" s="11" t="s">
        <v>113</v>
      </c>
      <c r="C214" s="34">
        <f t="shared" ref="C214:U214" si="26">SUM(C209:C213)</f>
        <v>507</v>
      </c>
      <c r="D214" s="11">
        <f t="shared" si="26"/>
        <v>6.3199999999999994</v>
      </c>
      <c r="E214" s="11">
        <f t="shared" si="26"/>
        <v>8.6599999999999984</v>
      </c>
      <c r="F214" s="11">
        <f t="shared" si="26"/>
        <v>49.040000000000006</v>
      </c>
      <c r="G214" s="11">
        <f t="shared" si="26"/>
        <v>301.2</v>
      </c>
      <c r="H214" s="11">
        <f t="shared" si="26"/>
        <v>0.16</v>
      </c>
      <c r="I214" s="11">
        <f t="shared" si="26"/>
        <v>0.04</v>
      </c>
      <c r="J214" s="11">
        <f t="shared" si="26"/>
        <v>0.58000000000000007</v>
      </c>
      <c r="K214" s="11">
        <f t="shared" si="26"/>
        <v>0</v>
      </c>
      <c r="L214" s="11">
        <f t="shared" si="26"/>
        <v>3.26</v>
      </c>
      <c r="M214" s="11">
        <f t="shared" si="26"/>
        <v>223.26</v>
      </c>
      <c r="N214" s="11">
        <f t="shared" si="26"/>
        <v>98.23</v>
      </c>
      <c r="O214" s="11">
        <f t="shared" si="26"/>
        <v>124.5</v>
      </c>
      <c r="P214" s="11">
        <f t="shared" si="26"/>
        <v>52.059999999999995</v>
      </c>
      <c r="Q214" s="11">
        <f t="shared" si="26"/>
        <v>130.91999999999999</v>
      </c>
      <c r="R214" s="11">
        <f t="shared" si="26"/>
        <v>3.5500000000000007</v>
      </c>
      <c r="S214" s="11">
        <f t="shared" si="26"/>
        <v>0.65</v>
      </c>
      <c r="T214" s="11">
        <f t="shared" si="26"/>
        <v>7.3999999999999995</v>
      </c>
      <c r="U214" s="11">
        <f t="shared" si="26"/>
        <v>3.5999999999999996</v>
      </c>
      <c r="V214" s="36"/>
      <c r="W214" s="36"/>
      <c r="X214" s="1"/>
      <c r="Y214" s="1"/>
      <c r="Z214" s="1"/>
    </row>
    <row r="215" spans="1:26">
      <c r="A215" s="3"/>
      <c r="B215" s="11" t="s">
        <v>114</v>
      </c>
      <c r="C215" s="29" t="s">
        <v>107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36"/>
      <c r="W215" s="36"/>
      <c r="X215" s="1"/>
      <c r="Y215" s="1"/>
      <c r="Z215" s="1"/>
    </row>
    <row r="216" spans="1:26" ht="26.25" customHeight="1">
      <c r="A216" s="51" t="s">
        <v>141</v>
      </c>
      <c r="B216" s="52" t="s">
        <v>142</v>
      </c>
      <c r="C216" s="3">
        <v>60</v>
      </c>
      <c r="D216" s="3">
        <v>1.5</v>
      </c>
      <c r="E216" s="3">
        <v>3.1</v>
      </c>
      <c r="F216" s="3">
        <v>6.2</v>
      </c>
      <c r="G216" s="3">
        <v>85.8</v>
      </c>
      <c r="H216" s="3">
        <v>0.03</v>
      </c>
      <c r="I216" s="3">
        <v>0.04</v>
      </c>
      <c r="J216" s="51">
        <v>122.25</v>
      </c>
      <c r="K216" s="51">
        <v>0</v>
      </c>
      <c r="L216" s="51">
        <v>34.78</v>
      </c>
      <c r="M216" s="51">
        <v>88.69</v>
      </c>
      <c r="N216" s="51">
        <v>247.73</v>
      </c>
      <c r="O216" s="51">
        <v>40.39</v>
      </c>
      <c r="P216" s="51">
        <v>15.18</v>
      </c>
      <c r="Q216" s="51">
        <v>30.31</v>
      </c>
      <c r="R216" s="51">
        <v>0.55000000000000004</v>
      </c>
      <c r="S216" s="51">
        <v>10.73</v>
      </c>
      <c r="T216" s="51">
        <v>0.26</v>
      </c>
      <c r="U216" s="51">
        <v>12.66</v>
      </c>
      <c r="V216" s="36"/>
      <c r="W216" s="36"/>
      <c r="X216" s="1"/>
      <c r="Y216" s="1"/>
      <c r="Z216" s="1"/>
    </row>
    <row r="217" spans="1:26" ht="23.25" customHeight="1">
      <c r="A217" s="3" t="s">
        <v>105</v>
      </c>
      <c r="B217" s="3" t="s">
        <v>106</v>
      </c>
      <c r="C217" s="3">
        <v>150</v>
      </c>
      <c r="D217" s="3">
        <v>4.2</v>
      </c>
      <c r="E217" s="3">
        <v>5.8</v>
      </c>
      <c r="F217" s="3">
        <v>35.9</v>
      </c>
      <c r="G217" s="3">
        <v>147.1</v>
      </c>
      <c r="H217" s="3">
        <v>0.21</v>
      </c>
      <c r="I217" s="3">
        <v>0.12</v>
      </c>
      <c r="J217" s="3">
        <v>19.190000000000001</v>
      </c>
      <c r="K217" s="3">
        <v>0.09</v>
      </c>
      <c r="L217" s="3">
        <v>0</v>
      </c>
      <c r="M217" s="3">
        <v>149.44999999999999</v>
      </c>
      <c r="N217" s="3">
        <v>219.36</v>
      </c>
      <c r="O217" s="3">
        <v>46.62</v>
      </c>
      <c r="P217" s="3">
        <v>120.16</v>
      </c>
      <c r="Q217" s="3">
        <v>180.99</v>
      </c>
      <c r="R217" s="3">
        <v>4.05</v>
      </c>
      <c r="S217" s="3">
        <v>22.28</v>
      </c>
      <c r="T217" s="3">
        <v>3.52</v>
      </c>
      <c r="U217" s="3">
        <v>16.059999999999999</v>
      </c>
      <c r="V217" s="36"/>
      <c r="W217" s="36"/>
      <c r="X217" s="1"/>
      <c r="Y217" s="1"/>
      <c r="Z217" s="1"/>
    </row>
    <row r="218" spans="1:26" ht="30" customHeight="1">
      <c r="A218" s="3" t="s">
        <v>39</v>
      </c>
      <c r="B218" s="5" t="s">
        <v>162</v>
      </c>
      <c r="C218" s="6" t="s">
        <v>151</v>
      </c>
      <c r="D218" s="3">
        <v>3.35</v>
      </c>
      <c r="E218" s="3">
        <v>3.94</v>
      </c>
      <c r="F218" s="3">
        <v>3.9</v>
      </c>
      <c r="G218" s="3">
        <v>130.80000000000001</v>
      </c>
      <c r="H218" s="3">
        <v>0.04</v>
      </c>
      <c r="I218" s="3">
        <v>0.12</v>
      </c>
      <c r="J218" s="3">
        <v>25.46</v>
      </c>
      <c r="K218" s="3">
        <v>7.0000000000000007E-2</v>
      </c>
      <c r="L218" s="3">
        <v>1</v>
      </c>
      <c r="M218" s="3">
        <v>122</v>
      </c>
      <c r="N218" s="3">
        <v>322</v>
      </c>
      <c r="O218" s="3">
        <v>55</v>
      </c>
      <c r="P218" s="3">
        <v>23</v>
      </c>
      <c r="Q218" s="3">
        <v>166</v>
      </c>
      <c r="R218" s="3">
        <v>2.5</v>
      </c>
      <c r="S218" s="3">
        <v>17.059999999999999</v>
      </c>
      <c r="T218" s="3">
        <v>0.4</v>
      </c>
      <c r="U218" s="3">
        <v>62.71</v>
      </c>
      <c r="V218" s="36"/>
      <c r="W218" s="36"/>
      <c r="X218" s="1"/>
      <c r="Y218" s="1"/>
      <c r="Z218" s="1"/>
    </row>
    <row r="219" spans="1:26" ht="21" customHeight="1">
      <c r="A219" s="3" t="s">
        <v>34</v>
      </c>
      <c r="B219" s="3" t="s">
        <v>53</v>
      </c>
      <c r="C219" s="3">
        <v>200</v>
      </c>
      <c r="D219" s="3">
        <v>3.9</v>
      </c>
      <c r="E219" s="3">
        <v>2.9</v>
      </c>
      <c r="F219" s="3">
        <v>11.2</v>
      </c>
      <c r="G219" s="3">
        <v>86</v>
      </c>
      <c r="H219" s="3">
        <v>0.03</v>
      </c>
      <c r="I219" s="3">
        <v>0.13</v>
      </c>
      <c r="J219" s="3">
        <v>13.29</v>
      </c>
      <c r="K219" s="3">
        <v>0</v>
      </c>
      <c r="L219" s="3">
        <v>0.52</v>
      </c>
      <c r="M219" s="3">
        <v>38.549999999999997</v>
      </c>
      <c r="N219" s="3">
        <v>183.98</v>
      </c>
      <c r="O219" s="3">
        <v>148.32</v>
      </c>
      <c r="P219" s="3">
        <v>30.67</v>
      </c>
      <c r="Q219" s="3">
        <v>106.79</v>
      </c>
      <c r="R219" s="3">
        <v>1.06</v>
      </c>
      <c r="S219" s="3">
        <v>9</v>
      </c>
      <c r="T219" s="3">
        <v>1.76</v>
      </c>
      <c r="U219" s="3">
        <v>20</v>
      </c>
      <c r="V219" s="36"/>
      <c r="W219" s="36"/>
      <c r="X219" s="1"/>
      <c r="Y219" s="1"/>
      <c r="Z219" s="1"/>
    </row>
    <row r="220" spans="1:26" ht="21" customHeight="1">
      <c r="A220" s="3" t="s">
        <v>28</v>
      </c>
      <c r="B220" s="3" t="s">
        <v>29</v>
      </c>
      <c r="C220" s="3">
        <v>20</v>
      </c>
      <c r="D220" s="3">
        <v>1.52</v>
      </c>
      <c r="E220" s="3">
        <v>0.16</v>
      </c>
      <c r="F220" s="3">
        <v>9.84</v>
      </c>
      <c r="G220" s="3">
        <v>46.9</v>
      </c>
      <c r="H220" s="3">
        <v>0.02</v>
      </c>
      <c r="I220" s="3">
        <v>0.01</v>
      </c>
      <c r="J220" s="3">
        <v>0</v>
      </c>
      <c r="K220" s="3">
        <v>0</v>
      </c>
      <c r="L220" s="3">
        <v>0</v>
      </c>
      <c r="M220" s="3">
        <v>100</v>
      </c>
      <c r="N220" s="3">
        <v>19</v>
      </c>
      <c r="O220" s="3">
        <v>4</v>
      </c>
      <c r="P220" s="3">
        <v>3</v>
      </c>
      <c r="Q220" s="3">
        <v>13</v>
      </c>
      <c r="R220" s="3">
        <v>0.2</v>
      </c>
      <c r="S220" s="3">
        <v>0.64</v>
      </c>
      <c r="T220" s="3">
        <v>1.2</v>
      </c>
      <c r="U220" s="3">
        <v>2.9</v>
      </c>
      <c r="V220" s="36"/>
      <c r="W220" s="36"/>
      <c r="X220" s="1"/>
      <c r="Y220" s="1"/>
      <c r="Z220" s="1"/>
    </row>
    <row r="221" spans="1:26" ht="21" customHeight="1">
      <c r="A221" s="3" t="s">
        <v>28</v>
      </c>
      <c r="B221" s="3" t="s">
        <v>30</v>
      </c>
      <c r="C221" s="3">
        <v>20</v>
      </c>
      <c r="D221" s="3">
        <v>1.3</v>
      </c>
      <c r="E221" s="3">
        <v>0.2</v>
      </c>
      <c r="F221" s="3">
        <v>6.7</v>
      </c>
      <c r="G221" s="3">
        <v>34.200000000000003</v>
      </c>
      <c r="H221" s="3">
        <v>0.04</v>
      </c>
      <c r="I221" s="3">
        <v>0.02</v>
      </c>
      <c r="J221" s="3">
        <v>0</v>
      </c>
      <c r="K221" s="3">
        <v>0</v>
      </c>
      <c r="L221" s="3">
        <v>0</v>
      </c>
      <c r="M221" s="3">
        <v>122</v>
      </c>
      <c r="N221" s="3">
        <v>49</v>
      </c>
      <c r="O221" s="3">
        <v>7</v>
      </c>
      <c r="P221" s="3">
        <v>9.4</v>
      </c>
      <c r="Q221" s="3">
        <v>31.6</v>
      </c>
      <c r="R221" s="3">
        <v>0.78</v>
      </c>
      <c r="S221" s="3">
        <v>0</v>
      </c>
      <c r="T221" s="3">
        <v>6.18</v>
      </c>
      <c r="U221" s="3">
        <v>0</v>
      </c>
      <c r="V221" s="36"/>
      <c r="W221" s="36"/>
      <c r="X221" s="1"/>
      <c r="Y221" s="1"/>
      <c r="Z221" s="1"/>
    </row>
    <row r="222" spans="1:26" ht="21" customHeight="1">
      <c r="A222" s="3"/>
      <c r="B222" s="11" t="s">
        <v>112</v>
      </c>
      <c r="C222" s="11">
        <v>590</v>
      </c>
      <c r="D222" s="11">
        <f t="shared" ref="D222:U222" si="27">SUM(D216:D221)</f>
        <v>15.770000000000001</v>
      </c>
      <c r="E222" s="11">
        <f t="shared" si="27"/>
        <v>16.100000000000001</v>
      </c>
      <c r="F222" s="11">
        <f t="shared" si="27"/>
        <v>73.740000000000009</v>
      </c>
      <c r="G222" s="11">
        <f t="shared" si="27"/>
        <v>530.79999999999995</v>
      </c>
      <c r="H222" s="11">
        <f t="shared" si="27"/>
        <v>0.36999999999999994</v>
      </c>
      <c r="I222" s="11">
        <f t="shared" si="27"/>
        <v>0.44000000000000006</v>
      </c>
      <c r="J222" s="11">
        <f t="shared" si="27"/>
        <v>180.19</v>
      </c>
      <c r="K222" s="11">
        <f t="shared" si="27"/>
        <v>0.16</v>
      </c>
      <c r="L222" s="11">
        <f t="shared" si="27"/>
        <v>36.300000000000004</v>
      </c>
      <c r="M222" s="11">
        <f t="shared" si="27"/>
        <v>620.69000000000005</v>
      </c>
      <c r="N222" s="11">
        <f t="shared" si="27"/>
        <v>1041.0700000000002</v>
      </c>
      <c r="O222" s="11">
        <f t="shared" si="27"/>
        <v>301.33</v>
      </c>
      <c r="P222" s="11">
        <f t="shared" si="27"/>
        <v>201.41</v>
      </c>
      <c r="Q222" s="11">
        <f t="shared" si="27"/>
        <v>528.69000000000005</v>
      </c>
      <c r="R222" s="11">
        <f t="shared" si="27"/>
        <v>9.1399999999999988</v>
      </c>
      <c r="S222" s="11">
        <f t="shared" si="27"/>
        <v>59.710000000000008</v>
      </c>
      <c r="T222" s="11">
        <f t="shared" si="27"/>
        <v>13.32</v>
      </c>
      <c r="U222" s="11">
        <f t="shared" si="27"/>
        <v>114.33000000000001</v>
      </c>
    </row>
    <row r="223" spans="1:26" ht="21" customHeight="1">
      <c r="A223" s="3"/>
      <c r="B223" s="15" t="s">
        <v>32</v>
      </c>
      <c r="C223" s="35">
        <f t="shared" ref="C223:U223" si="28">C222+C214</f>
        <v>1097</v>
      </c>
      <c r="D223" s="15">
        <f t="shared" si="28"/>
        <v>22.09</v>
      </c>
      <c r="E223" s="15">
        <f t="shared" si="28"/>
        <v>24.759999999999998</v>
      </c>
      <c r="F223" s="15">
        <f t="shared" si="28"/>
        <v>122.78000000000002</v>
      </c>
      <c r="G223" s="15">
        <f t="shared" si="28"/>
        <v>832</v>
      </c>
      <c r="H223" s="15">
        <f t="shared" si="28"/>
        <v>0.52999999999999992</v>
      </c>
      <c r="I223" s="15">
        <f t="shared" si="28"/>
        <v>0.48000000000000004</v>
      </c>
      <c r="J223" s="15">
        <f t="shared" si="28"/>
        <v>180.77</v>
      </c>
      <c r="K223" s="15">
        <f t="shared" si="28"/>
        <v>0.16</v>
      </c>
      <c r="L223" s="15">
        <f t="shared" si="28"/>
        <v>39.56</v>
      </c>
      <c r="M223" s="15">
        <f t="shared" si="28"/>
        <v>843.95</v>
      </c>
      <c r="N223" s="15">
        <f t="shared" si="28"/>
        <v>1139.3000000000002</v>
      </c>
      <c r="O223" s="15">
        <f t="shared" si="28"/>
        <v>425.83</v>
      </c>
      <c r="P223" s="15">
        <f t="shared" si="28"/>
        <v>253.47</v>
      </c>
      <c r="Q223" s="15">
        <f t="shared" si="28"/>
        <v>659.61</v>
      </c>
      <c r="R223" s="15">
        <f t="shared" si="28"/>
        <v>12.69</v>
      </c>
      <c r="S223" s="15">
        <f t="shared" si="28"/>
        <v>60.360000000000007</v>
      </c>
      <c r="T223" s="15">
        <f t="shared" si="28"/>
        <v>20.72</v>
      </c>
      <c r="U223" s="15">
        <f t="shared" si="28"/>
        <v>117.93</v>
      </c>
    </row>
    <row r="224" spans="1:26" ht="42" customHeight="1">
      <c r="A224" s="50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</row>
    <row r="225" spans="1:21" ht="18.75">
      <c r="A225" s="61" t="s">
        <v>77</v>
      </c>
      <c r="B225" s="61"/>
      <c r="C225" s="61"/>
      <c r="D225" s="61"/>
      <c r="E225" s="61"/>
      <c r="F225" s="61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</row>
    <row r="226" spans="1:21" ht="32.25" customHeight="1">
      <c r="A226" s="63" t="s">
        <v>0</v>
      </c>
      <c r="B226" s="63" t="s">
        <v>81</v>
      </c>
      <c r="C226" s="70" t="s">
        <v>1</v>
      </c>
      <c r="D226" s="72" t="s">
        <v>82</v>
      </c>
      <c r="E226" s="73"/>
      <c r="F226" s="74"/>
      <c r="G226" s="64" t="s">
        <v>5</v>
      </c>
      <c r="H226" s="69" t="s">
        <v>79</v>
      </c>
      <c r="I226" s="69"/>
      <c r="J226" s="69"/>
      <c r="K226" s="69"/>
      <c r="L226" s="69"/>
      <c r="M226" s="69" t="s">
        <v>80</v>
      </c>
      <c r="N226" s="69"/>
      <c r="O226" s="69"/>
      <c r="P226" s="69"/>
      <c r="Q226" s="69"/>
      <c r="R226" s="69"/>
      <c r="S226" s="69"/>
      <c r="T226" s="69"/>
      <c r="U226" s="69"/>
    </row>
    <row r="227" spans="1:21" ht="30">
      <c r="A227" s="63"/>
      <c r="B227" s="63"/>
      <c r="C227" s="71"/>
      <c r="D227" s="9" t="s">
        <v>2</v>
      </c>
      <c r="E227" s="10" t="s">
        <v>3</v>
      </c>
      <c r="F227" s="10" t="s">
        <v>4</v>
      </c>
      <c r="G227" s="65"/>
      <c r="H227" s="40" t="s">
        <v>6</v>
      </c>
      <c r="I227" s="40" t="s">
        <v>7</v>
      </c>
      <c r="J227" s="40" t="s">
        <v>8</v>
      </c>
      <c r="K227" s="40" t="s">
        <v>9</v>
      </c>
      <c r="L227" s="40" t="s">
        <v>10</v>
      </c>
      <c r="M227" s="40" t="s">
        <v>11</v>
      </c>
      <c r="N227" s="40" t="s">
        <v>12</v>
      </c>
      <c r="O227" s="40" t="s">
        <v>13</v>
      </c>
      <c r="P227" s="40" t="s">
        <v>14</v>
      </c>
      <c r="Q227" s="40" t="s">
        <v>15</v>
      </c>
      <c r="R227" s="40" t="s">
        <v>16</v>
      </c>
      <c r="S227" s="40" t="s">
        <v>17</v>
      </c>
      <c r="T227" s="40" t="s">
        <v>18</v>
      </c>
      <c r="U227" s="40" t="s">
        <v>19</v>
      </c>
    </row>
    <row r="228" spans="1:21">
      <c r="A228" s="11"/>
      <c r="B228" s="11"/>
      <c r="C228" s="40" t="s">
        <v>20</v>
      </c>
      <c r="D228" s="40" t="s">
        <v>20</v>
      </c>
      <c r="E228" s="40" t="s">
        <v>20</v>
      </c>
      <c r="F228" s="40" t="s">
        <v>20</v>
      </c>
      <c r="G228" s="40" t="s">
        <v>21</v>
      </c>
      <c r="H228" s="40" t="s">
        <v>22</v>
      </c>
      <c r="I228" s="40" t="s">
        <v>22</v>
      </c>
      <c r="J228" s="40" t="s">
        <v>23</v>
      </c>
      <c r="K228" s="40" t="s">
        <v>24</v>
      </c>
      <c r="L228" s="40" t="s">
        <v>22</v>
      </c>
      <c r="M228" s="40" t="s">
        <v>22</v>
      </c>
      <c r="N228" s="40" t="s">
        <v>22</v>
      </c>
      <c r="O228" s="40" t="s">
        <v>22</v>
      </c>
      <c r="P228" s="40" t="s">
        <v>22</v>
      </c>
      <c r="Q228" s="40" t="s">
        <v>22</v>
      </c>
      <c r="R228" s="40" t="s">
        <v>22</v>
      </c>
      <c r="S228" s="40" t="s">
        <v>24</v>
      </c>
      <c r="T228" s="40" t="s">
        <v>24</v>
      </c>
      <c r="U228" s="40" t="s">
        <v>24</v>
      </c>
    </row>
    <row r="229" spans="1:21" ht="14.25" customHeight="1">
      <c r="A229" s="3"/>
      <c r="B229" s="43" t="s">
        <v>60</v>
      </c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</row>
    <row r="230" spans="1:21" ht="14.25" customHeight="1">
      <c r="A230" s="3"/>
      <c r="B230" s="11" t="s">
        <v>108</v>
      </c>
      <c r="C230" s="29" t="s">
        <v>107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</row>
    <row r="231" spans="1:21" ht="14.25" customHeight="1">
      <c r="A231" s="4" t="s">
        <v>28</v>
      </c>
      <c r="B231" s="4" t="s">
        <v>168</v>
      </c>
      <c r="C231" s="3">
        <v>30</v>
      </c>
      <c r="D231" s="3">
        <v>1.77</v>
      </c>
      <c r="E231" s="3">
        <v>1.41</v>
      </c>
      <c r="F231" s="3">
        <v>22.5</v>
      </c>
      <c r="G231" s="3">
        <v>109.8</v>
      </c>
      <c r="H231" s="3">
        <v>0.02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18</v>
      </c>
      <c r="O231" s="3">
        <v>3</v>
      </c>
      <c r="P231" s="3">
        <v>2</v>
      </c>
      <c r="Q231" s="3">
        <v>13</v>
      </c>
      <c r="R231" s="3">
        <v>0.2</v>
      </c>
      <c r="S231" s="3">
        <v>0</v>
      </c>
      <c r="T231" s="3">
        <v>0</v>
      </c>
      <c r="U231" s="3">
        <v>0</v>
      </c>
    </row>
    <row r="232" spans="1:21" ht="14.25" customHeight="1">
      <c r="A232" s="4" t="s">
        <v>134</v>
      </c>
      <c r="B232" s="4" t="s">
        <v>135</v>
      </c>
      <c r="C232" s="30">
        <v>200</v>
      </c>
      <c r="D232" s="4">
        <v>4.5999999999999996</v>
      </c>
      <c r="E232" s="4">
        <v>3.7</v>
      </c>
      <c r="F232" s="4">
        <v>15.1</v>
      </c>
      <c r="G232" s="4">
        <v>111.2</v>
      </c>
      <c r="H232" s="4">
        <v>0.1</v>
      </c>
      <c r="I232" s="4">
        <v>0</v>
      </c>
      <c r="J232" s="4">
        <v>0.2</v>
      </c>
      <c r="K232" s="4">
        <v>0</v>
      </c>
      <c r="L232" s="4">
        <v>3.7</v>
      </c>
      <c r="M232" s="4">
        <v>0</v>
      </c>
      <c r="N232" s="4">
        <v>0</v>
      </c>
      <c r="O232" s="4">
        <v>28.7</v>
      </c>
      <c r="P232" s="4">
        <v>26</v>
      </c>
      <c r="Q232" s="4">
        <v>62.2</v>
      </c>
      <c r="R232" s="4">
        <v>1.6</v>
      </c>
      <c r="S232" s="4">
        <v>0</v>
      </c>
      <c r="T232" s="4">
        <v>0</v>
      </c>
      <c r="U232" s="4">
        <v>0</v>
      </c>
    </row>
    <row r="233" spans="1:21" ht="14.25" customHeight="1">
      <c r="A233" s="3" t="s">
        <v>45</v>
      </c>
      <c r="B233" s="4" t="s">
        <v>149</v>
      </c>
      <c r="C233" s="3">
        <v>200</v>
      </c>
      <c r="D233" s="3">
        <v>0.2</v>
      </c>
      <c r="E233" s="3">
        <v>0</v>
      </c>
      <c r="F233" s="3">
        <v>6.4</v>
      </c>
      <c r="G233" s="3">
        <v>26.8</v>
      </c>
      <c r="H233" s="3">
        <v>0</v>
      </c>
      <c r="I233" s="3">
        <v>0.01</v>
      </c>
      <c r="J233" s="3">
        <v>0.3</v>
      </c>
      <c r="K233" s="3">
        <v>0</v>
      </c>
      <c r="L233" s="3">
        <v>0.04</v>
      </c>
      <c r="M233" s="3">
        <v>0.68</v>
      </c>
      <c r="N233" s="3">
        <v>20.76</v>
      </c>
      <c r="O233" s="3">
        <v>66.08</v>
      </c>
      <c r="P233" s="3">
        <v>3.83</v>
      </c>
      <c r="Q233" s="3">
        <v>7.18</v>
      </c>
      <c r="R233" s="3">
        <v>0.73</v>
      </c>
      <c r="S233" s="3">
        <v>0</v>
      </c>
      <c r="T233" s="3">
        <v>0</v>
      </c>
      <c r="U233" s="3">
        <v>0</v>
      </c>
    </row>
    <row r="234" spans="1:21" ht="19.5" customHeight="1">
      <c r="A234" s="3" t="s">
        <v>28</v>
      </c>
      <c r="B234" s="3" t="s">
        <v>29</v>
      </c>
      <c r="C234" s="33">
        <v>20</v>
      </c>
      <c r="D234" s="3">
        <v>1.52</v>
      </c>
      <c r="E234" s="3">
        <v>0.16</v>
      </c>
      <c r="F234" s="3">
        <v>9.84</v>
      </c>
      <c r="G234" s="3">
        <v>46.9</v>
      </c>
      <c r="H234" s="3">
        <v>0.02</v>
      </c>
      <c r="I234" s="3">
        <v>0.01</v>
      </c>
      <c r="J234" s="3">
        <v>0</v>
      </c>
      <c r="K234" s="3">
        <v>0</v>
      </c>
      <c r="L234" s="3">
        <v>0</v>
      </c>
      <c r="M234" s="3">
        <v>100</v>
      </c>
      <c r="N234" s="3">
        <v>19</v>
      </c>
      <c r="O234" s="3">
        <v>4</v>
      </c>
      <c r="P234" s="3">
        <v>3</v>
      </c>
      <c r="Q234" s="3">
        <v>13</v>
      </c>
      <c r="R234" s="3">
        <v>0.2</v>
      </c>
      <c r="S234" s="3">
        <v>0.64</v>
      </c>
      <c r="T234" s="3">
        <v>1.2</v>
      </c>
      <c r="U234" s="3">
        <v>2.9</v>
      </c>
    </row>
    <row r="235" spans="1:21" ht="19.5" customHeight="1">
      <c r="A235" s="3" t="s">
        <v>28</v>
      </c>
      <c r="B235" s="3" t="s">
        <v>30</v>
      </c>
      <c r="C235" s="33">
        <v>20</v>
      </c>
      <c r="D235" s="3">
        <v>1.3</v>
      </c>
      <c r="E235" s="3">
        <v>0.2</v>
      </c>
      <c r="F235" s="3">
        <v>6.7</v>
      </c>
      <c r="G235" s="3">
        <v>34.200000000000003</v>
      </c>
      <c r="H235" s="3">
        <v>0.04</v>
      </c>
      <c r="I235" s="3">
        <v>0.02</v>
      </c>
      <c r="J235" s="3">
        <v>0</v>
      </c>
      <c r="K235" s="3">
        <v>0</v>
      </c>
      <c r="L235" s="3">
        <v>0</v>
      </c>
      <c r="M235" s="3">
        <v>122</v>
      </c>
      <c r="N235" s="3">
        <v>49</v>
      </c>
      <c r="O235" s="3">
        <v>7</v>
      </c>
      <c r="P235" s="3">
        <v>9.4</v>
      </c>
      <c r="Q235" s="3">
        <v>31.6</v>
      </c>
      <c r="R235" s="3">
        <v>0.78</v>
      </c>
      <c r="S235" s="3">
        <v>0</v>
      </c>
      <c r="T235" s="3">
        <v>6.18</v>
      </c>
      <c r="U235" s="3">
        <v>0</v>
      </c>
    </row>
    <row r="236" spans="1:21" ht="19.5" customHeight="1">
      <c r="A236" s="3"/>
      <c r="B236" s="11" t="s">
        <v>113</v>
      </c>
      <c r="C236" s="11">
        <f>SUM(C231:C235)</f>
        <v>470</v>
      </c>
      <c r="D236" s="11">
        <f>SUM(D231:D235)</f>
        <v>9.39</v>
      </c>
      <c r="E236" s="11">
        <f t="shared" ref="E236:U236" si="29">SUM(E231:E235)</f>
        <v>5.4700000000000006</v>
      </c>
      <c r="F236" s="11">
        <f t="shared" si="29"/>
        <v>60.540000000000006</v>
      </c>
      <c r="G236" s="11">
        <f t="shared" si="29"/>
        <v>328.9</v>
      </c>
      <c r="H236" s="11">
        <f t="shared" si="29"/>
        <v>0.18000000000000002</v>
      </c>
      <c r="I236" s="11">
        <f t="shared" si="29"/>
        <v>0.04</v>
      </c>
      <c r="J236" s="11">
        <f t="shared" si="29"/>
        <v>0.5</v>
      </c>
      <c r="K236" s="11">
        <f t="shared" si="29"/>
        <v>0</v>
      </c>
      <c r="L236" s="11">
        <f t="shared" si="29"/>
        <v>3.74</v>
      </c>
      <c r="M236" s="11">
        <f t="shared" si="29"/>
        <v>222.68</v>
      </c>
      <c r="N236" s="11">
        <f t="shared" si="29"/>
        <v>106.76</v>
      </c>
      <c r="O236" s="11">
        <f t="shared" si="29"/>
        <v>108.78</v>
      </c>
      <c r="P236" s="11">
        <f t="shared" si="29"/>
        <v>44.23</v>
      </c>
      <c r="Q236" s="11">
        <f t="shared" si="29"/>
        <v>126.97999999999999</v>
      </c>
      <c r="R236" s="11">
        <f t="shared" si="29"/>
        <v>3.5100000000000007</v>
      </c>
      <c r="S236" s="11">
        <f t="shared" si="29"/>
        <v>0.64</v>
      </c>
      <c r="T236" s="11">
        <f t="shared" si="29"/>
        <v>7.38</v>
      </c>
      <c r="U236" s="11">
        <f t="shared" si="29"/>
        <v>2.9</v>
      </c>
    </row>
    <row r="237" spans="1:21" ht="21" customHeight="1">
      <c r="A237" s="3"/>
      <c r="B237" s="11" t="s">
        <v>114</v>
      </c>
      <c r="C237" s="29" t="s">
        <v>107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</row>
    <row r="238" spans="1:21" ht="27" customHeight="1">
      <c r="A238" s="3" t="s">
        <v>36</v>
      </c>
      <c r="B238" s="5" t="s">
        <v>65</v>
      </c>
      <c r="C238" s="3">
        <v>60</v>
      </c>
      <c r="D238" s="3">
        <v>0.8</v>
      </c>
      <c r="E238" s="3">
        <v>2.7</v>
      </c>
      <c r="F238" s="3">
        <v>4.5999999999999996</v>
      </c>
      <c r="G238" s="3">
        <v>45.6</v>
      </c>
      <c r="H238" s="3">
        <v>0.01</v>
      </c>
      <c r="I238" s="3">
        <v>0.02</v>
      </c>
      <c r="J238" s="3">
        <v>0.68</v>
      </c>
      <c r="K238" s="3">
        <v>0</v>
      </c>
      <c r="L238" s="3">
        <v>2.2799999999999998</v>
      </c>
      <c r="M238" s="3">
        <v>78.77</v>
      </c>
      <c r="N238" s="3">
        <v>136.27000000000001</v>
      </c>
      <c r="O238" s="3">
        <v>19.21</v>
      </c>
      <c r="P238" s="3">
        <v>10.95</v>
      </c>
      <c r="Q238" s="3">
        <v>21.51</v>
      </c>
      <c r="R238" s="3">
        <v>0.7</v>
      </c>
      <c r="S238" s="3">
        <v>11.99</v>
      </c>
      <c r="T238" s="3">
        <v>0.35</v>
      </c>
      <c r="U238" s="3">
        <v>11.4</v>
      </c>
    </row>
    <row r="239" spans="1:21" ht="18.75" customHeight="1">
      <c r="A239" s="3" t="s">
        <v>37</v>
      </c>
      <c r="B239" s="3" t="s">
        <v>38</v>
      </c>
      <c r="C239" s="3">
        <v>150</v>
      </c>
      <c r="D239" s="3">
        <v>5.3</v>
      </c>
      <c r="E239" s="3">
        <v>4.9000000000000004</v>
      </c>
      <c r="F239" s="3">
        <v>32.799999999999997</v>
      </c>
      <c r="G239" s="3">
        <v>196.8</v>
      </c>
      <c r="H239" s="3">
        <v>0.06</v>
      </c>
      <c r="I239" s="3">
        <v>0.02</v>
      </c>
      <c r="J239" s="3">
        <v>18.36</v>
      </c>
      <c r="K239" s="3">
        <v>0.09</v>
      </c>
      <c r="L239" s="3">
        <v>0</v>
      </c>
      <c r="M239" s="3">
        <v>149.04</v>
      </c>
      <c r="N239" s="3">
        <v>53.8</v>
      </c>
      <c r="O239" s="3">
        <v>105.83</v>
      </c>
      <c r="P239" s="3">
        <v>7.19</v>
      </c>
      <c r="Q239" s="3">
        <v>40.700000000000003</v>
      </c>
      <c r="R239" s="3">
        <v>0.73</v>
      </c>
      <c r="S239" s="3">
        <v>20.77</v>
      </c>
      <c r="T239" s="3">
        <v>0.06</v>
      </c>
      <c r="U239" s="3">
        <v>11.92</v>
      </c>
    </row>
    <row r="240" spans="1:21" ht="25.5" customHeight="1">
      <c r="A240" s="4" t="s">
        <v>89</v>
      </c>
      <c r="B240" s="5" t="s">
        <v>92</v>
      </c>
      <c r="C240" s="6" t="s">
        <v>99</v>
      </c>
      <c r="D240" s="3">
        <v>9.31</v>
      </c>
      <c r="E240" s="3">
        <v>11.7</v>
      </c>
      <c r="F240" s="3">
        <v>8.42</v>
      </c>
      <c r="G240" s="3">
        <v>168.9</v>
      </c>
      <c r="H240" s="3">
        <v>0</v>
      </c>
      <c r="I240" s="3">
        <v>0</v>
      </c>
      <c r="J240" s="3">
        <v>38.450000000000003</v>
      </c>
      <c r="K240" s="3">
        <v>0.01</v>
      </c>
      <c r="L240" s="3">
        <v>1.79</v>
      </c>
      <c r="M240" s="3">
        <v>3</v>
      </c>
      <c r="N240" s="3">
        <v>43</v>
      </c>
      <c r="O240" s="3">
        <v>45.75</v>
      </c>
      <c r="P240" s="3">
        <v>35.130000000000003</v>
      </c>
      <c r="Q240" s="3">
        <v>109</v>
      </c>
      <c r="R240" s="3">
        <v>1.6</v>
      </c>
      <c r="S240" s="3">
        <v>0</v>
      </c>
      <c r="T240" s="3">
        <v>0</v>
      </c>
      <c r="U240" s="3">
        <v>0</v>
      </c>
    </row>
    <row r="241" spans="1:21" ht="18.75" customHeight="1">
      <c r="A241" s="3" t="s">
        <v>26</v>
      </c>
      <c r="B241" s="3" t="s">
        <v>62</v>
      </c>
      <c r="C241" s="3">
        <v>200</v>
      </c>
      <c r="D241" s="3">
        <v>0.98</v>
      </c>
      <c r="E241" s="3">
        <v>0.05</v>
      </c>
      <c r="F241" s="3">
        <v>15.64</v>
      </c>
      <c r="G241" s="3">
        <v>66.900000000000006</v>
      </c>
      <c r="H241" s="3">
        <v>0.01</v>
      </c>
      <c r="I241" s="3">
        <v>0.03</v>
      </c>
      <c r="J241" s="3">
        <v>69.959999999999994</v>
      </c>
      <c r="K241" s="3">
        <v>0</v>
      </c>
      <c r="L241" s="3">
        <v>0</v>
      </c>
      <c r="M241" s="3">
        <v>3</v>
      </c>
      <c r="N241" s="3">
        <v>285</v>
      </c>
      <c r="O241" s="3">
        <v>90</v>
      </c>
      <c r="P241" s="3">
        <v>18</v>
      </c>
      <c r="Q241" s="3">
        <v>25</v>
      </c>
      <c r="R241" s="3">
        <v>0.6</v>
      </c>
      <c r="S241" s="3">
        <v>0</v>
      </c>
      <c r="T241" s="3">
        <v>0</v>
      </c>
      <c r="U241" s="3">
        <v>0</v>
      </c>
    </row>
    <row r="242" spans="1:21" ht="21" customHeight="1">
      <c r="A242" s="3" t="s">
        <v>28</v>
      </c>
      <c r="B242" s="3" t="s">
        <v>30</v>
      </c>
      <c r="C242" s="3">
        <v>20</v>
      </c>
      <c r="D242" s="3">
        <v>1.3</v>
      </c>
      <c r="E242" s="3">
        <v>0.2</v>
      </c>
      <c r="F242" s="3">
        <v>6.7</v>
      </c>
      <c r="G242" s="3">
        <v>34.200000000000003</v>
      </c>
      <c r="H242" s="3">
        <v>0.04</v>
      </c>
      <c r="I242" s="3">
        <v>0.02</v>
      </c>
      <c r="J242" s="3">
        <v>0</v>
      </c>
      <c r="K242" s="3">
        <v>0</v>
      </c>
      <c r="L242" s="3">
        <v>0</v>
      </c>
      <c r="M242" s="3">
        <v>122</v>
      </c>
      <c r="N242" s="3">
        <v>49</v>
      </c>
      <c r="O242" s="3">
        <v>7</v>
      </c>
      <c r="P242" s="3">
        <v>9.4</v>
      </c>
      <c r="Q242" s="3">
        <v>31.6</v>
      </c>
      <c r="R242" s="3">
        <v>0.78</v>
      </c>
      <c r="S242" s="3">
        <v>0</v>
      </c>
      <c r="T242" s="3">
        <v>6.18</v>
      </c>
      <c r="U242" s="3">
        <v>0</v>
      </c>
    </row>
    <row r="243" spans="1:21" ht="21" customHeight="1">
      <c r="A243" s="3" t="s">
        <v>28</v>
      </c>
      <c r="B243" s="3" t="s">
        <v>29</v>
      </c>
      <c r="C243" s="3">
        <v>20</v>
      </c>
      <c r="D243" s="3">
        <v>1.52</v>
      </c>
      <c r="E243" s="3">
        <v>0.16</v>
      </c>
      <c r="F243" s="3">
        <v>9.84</v>
      </c>
      <c r="G243" s="3">
        <v>46.9</v>
      </c>
      <c r="H243" s="3">
        <v>0.02</v>
      </c>
      <c r="I243" s="3">
        <v>0.01</v>
      </c>
      <c r="J243" s="3">
        <v>0</v>
      </c>
      <c r="K243" s="3">
        <v>0</v>
      </c>
      <c r="L243" s="3">
        <v>0</v>
      </c>
      <c r="M243" s="3">
        <v>100</v>
      </c>
      <c r="N243" s="3">
        <v>19</v>
      </c>
      <c r="O243" s="3">
        <v>4</v>
      </c>
      <c r="P243" s="3">
        <v>3</v>
      </c>
      <c r="Q243" s="3">
        <v>13</v>
      </c>
      <c r="R243" s="3">
        <v>0.2</v>
      </c>
      <c r="S243" s="3">
        <v>0.64</v>
      </c>
      <c r="T243" s="3">
        <v>1.2</v>
      </c>
      <c r="U243" s="3">
        <v>2.9</v>
      </c>
    </row>
    <row r="244" spans="1:21" ht="21" customHeight="1">
      <c r="A244" s="3"/>
      <c r="B244" s="11" t="s">
        <v>112</v>
      </c>
      <c r="C244" s="11">
        <v>555</v>
      </c>
      <c r="D244" s="11">
        <f t="shared" ref="D244:U244" si="30">SUM(D238:D243)</f>
        <v>19.21</v>
      </c>
      <c r="E244" s="11">
        <f t="shared" si="30"/>
        <v>19.71</v>
      </c>
      <c r="F244" s="11">
        <f t="shared" si="30"/>
        <v>78</v>
      </c>
      <c r="G244" s="11">
        <f t="shared" si="30"/>
        <v>559.30000000000007</v>
      </c>
      <c r="H244" s="11">
        <f t="shared" si="30"/>
        <v>0.13999999999999999</v>
      </c>
      <c r="I244" s="11">
        <f t="shared" si="30"/>
        <v>0.1</v>
      </c>
      <c r="J244" s="11">
        <f t="shared" si="30"/>
        <v>127.44999999999999</v>
      </c>
      <c r="K244" s="11">
        <f t="shared" si="30"/>
        <v>9.9999999999999992E-2</v>
      </c>
      <c r="L244" s="11">
        <f t="shared" si="30"/>
        <v>4.07</v>
      </c>
      <c r="M244" s="11">
        <f t="shared" si="30"/>
        <v>455.81</v>
      </c>
      <c r="N244" s="11">
        <f t="shared" si="30"/>
        <v>586.06999999999994</v>
      </c>
      <c r="O244" s="11">
        <f t="shared" si="30"/>
        <v>271.78999999999996</v>
      </c>
      <c r="P244" s="11">
        <f t="shared" si="30"/>
        <v>83.670000000000016</v>
      </c>
      <c r="Q244" s="11">
        <f t="shared" si="30"/>
        <v>240.81</v>
      </c>
      <c r="R244" s="11">
        <f t="shared" si="30"/>
        <v>4.6100000000000003</v>
      </c>
      <c r="S244" s="11">
        <f t="shared" si="30"/>
        <v>33.4</v>
      </c>
      <c r="T244" s="11">
        <f t="shared" si="30"/>
        <v>7.79</v>
      </c>
      <c r="U244" s="11">
        <f t="shared" si="30"/>
        <v>26.22</v>
      </c>
    </row>
    <row r="245" spans="1:21" ht="21" customHeight="1">
      <c r="A245" s="3"/>
      <c r="B245" s="15" t="s">
        <v>32</v>
      </c>
      <c r="C245" s="15">
        <f>C244+C236</f>
        <v>1025</v>
      </c>
      <c r="D245" s="15">
        <f t="shared" ref="D245:U245" si="31">D244+D236</f>
        <v>28.6</v>
      </c>
      <c r="E245" s="15">
        <f t="shared" si="31"/>
        <v>25.18</v>
      </c>
      <c r="F245" s="15">
        <f t="shared" si="31"/>
        <v>138.54000000000002</v>
      </c>
      <c r="G245" s="15">
        <f t="shared" si="31"/>
        <v>888.2</v>
      </c>
      <c r="H245" s="15">
        <f t="shared" si="31"/>
        <v>0.32</v>
      </c>
      <c r="I245" s="15">
        <f t="shared" si="31"/>
        <v>0.14000000000000001</v>
      </c>
      <c r="J245" s="15">
        <f t="shared" si="31"/>
        <v>127.94999999999999</v>
      </c>
      <c r="K245" s="15">
        <f t="shared" si="31"/>
        <v>9.9999999999999992E-2</v>
      </c>
      <c r="L245" s="15">
        <f t="shared" si="31"/>
        <v>7.8100000000000005</v>
      </c>
      <c r="M245" s="15">
        <f t="shared" si="31"/>
        <v>678.49</v>
      </c>
      <c r="N245" s="15">
        <f t="shared" si="31"/>
        <v>692.82999999999993</v>
      </c>
      <c r="O245" s="15">
        <f t="shared" si="31"/>
        <v>380.56999999999994</v>
      </c>
      <c r="P245" s="15">
        <f t="shared" si="31"/>
        <v>127.9</v>
      </c>
      <c r="Q245" s="15">
        <f t="shared" si="31"/>
        <v>367.78999999999996</v>
      </c>
      <c r="R245" s="15">
        <f t="shared" si="31"/>
        <v>8.120000000000001</v>
      </c>
      <c r="S245" s="15">
        <f t="shared" si="31"/>
        <v>34.04</v>
      </c>
      <c r="T245" s="15">
        <f t="shared" si="31"/>
        <v>15.17</v>
      </c>
      <c r="U245" s="15">
        <f t="shared" si="31"/>
        <v>29.119999999999997</v>
      </c>
    </row>
    <row r="246" spans="1:21" ht="34.5" customHeight="1">
      <c r="A246" s="47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28"/>
      <c r="U246" s="28"/>
    </row>
    <row r="247" spans="1:21" ht="18.75">
      <c r="A247" s="62" t="s">
        <v>78</v>
      </c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</row>
    <row r="248" spans="1:21" ht="36" customHeight="1">
      <c r="A248" s="63" t="s">
        <v>0</v>
      </c>
      <c r="B248" s="63" t="s">
        <v>81</v>
      </c>
      <c r="C248" s="70" t="s">
        <v>1</v>
      </c>
      <c r="D248" s="72" t="s">
        <v>82</v>
      </c>
      <c r="E248" s="73"/>
      <c r="F248" s="74"/>
      <c r="G248" s="64" t="s">
        <v>5</v>
      </c>
      <c r="H248" s="69" t="s">
        <v>79</v>
      </c>
      <c r="I248" s="69"/>
      <c r="J248" s="69"/>
      <c r="K248" s="69"/>
      <c r="L248" s="69"/>
      <c r="M248" s="69" t="s">
        <v>80</v>
      </c>
      <c r="N248" s="69"/>
      <c r="O248" s="69"/>
      <c r="P248" s="69"/>
      <c r="Q248" s="69"/>
      <c r="R248" s="69"/>
      <c r="S248" s="69"/>
      <c r="T248" s="69"/>
      <c r="U248" s="69"/>
    </row>
    <row r="249" spans="1:21" ht="30">
      <c r="A249" s="63"/>
      <c r="B249" s="63"/>
      <c r="C249" s="71"/>
      <c r="D249" s="9" t="s">
        <v>2</v>
      </c>
      <c r="E249" s="10" t="s">
        <v>3</v>
      </c>
      <c r="F249" s="10" t="s">
        <v>4</v>
      </c>
      <c r="G249" s="65"/>
      <c r="H249" s="40" t="s">
        <v>6</v>
      </c>
      <c r="I249" s="40" t="s">
        <v>7</v>
      </c>
      <c r="J249" s="40" t="s">
        <v>8</v>
      </c>
      <c r="K249" s="40" t="s">
        <v>9</v>
      </c>
      <c r="L249" s="40" t="s">
        <v>10</v>
      </c>
      <c r="M249" s="40" t="s">
        <v>11</v>
      </c>
      <c r="N249" s="40" t="s">
        <v>12</v>
      </c>
      <c r="O249" s="40" t="s">
        <v>13</v>
      </c>
      <c r="P249" s="40" t="s">
        <v>14</v>
      </c>
      <c r="Q249" s="40" t="s">
        <v>15</v>
      </c>
      <c r="R249" s="40" t="s">
        <v>16</v>
      </c>
      <c r="S249" s="40" t="s">
        <v>17</v>
      </c>
      <c r="T249" s="40" t="s">
        <v>18</v>
      </c>
      <c r="U249" s="40" t="s">
        <v>19</v>
      </c>
    </row>
    <row r="250" spans="1:21">
      <c r="A250" s="11"/>
      <c r="B250" s="11"/>
      <c r="C250" s="40" t="s">
        <v>20</v>
      </c>
      <c r="D250" s="40" t="s">
        <v>20</v>
      </c>
      <c r="E250" s="40" t="s">
        <v>20</v>
      </c>
      <c r="F250" s="40" t="s">
        <v>20</v>
      </c>
      <c r="G250" s="40" t="s">
        <v>21</v>
      </c>
      <c r="H250" s="40" t="s">
        <v>22</v>
      </c>
      <c r="I250" s="40" t="s">
        <v>22</v>
      </c>
      <c r="J250" s="40" t="s">
        <v>23</v>
      </c>
      <c r="K250" s="40" t="s">
        <v>24</v>
      </c>
      <c r="L250" s="40" t="s">
        <v>22</v>
      </c>
      <c r="M250" s="40" t="s">
        <v>22</v>
      </c>
      <c r="N250" s="40" t="s">
        <v>22</v>
      </c>
      <c r="O250" s="40" t="s">
        <v>22</v>
      </c>
      <c r="P250" s="40" t="s">
        <v>22</v>
      </c>
      <c r="Q250" s="40" t="s">
        <v>22</v>
      </c>
      <c r="R250" s="40" t="s">
        <v>22</v>
      </c>
      <c r="S250" s="40" t="s">
        <v>24</v>
      </c>
      <c r="T250" s="40" t="s">
        <v>24</v>
      </c>
      <c r="U250" s="40" t="s">
        <v>24</v>
      </c>
    </row>
    <row r="251" spans="1:21">
      <c r="A251" s="3"/>
      <c r="B251" s="43" t="s">
        <v>61</v>
      </c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</row>
    <row r="252" spans="1:21" ht="17.25" customHeight="1">
      <c r="A252" s="3"/>
      <c r="B252" s="11" t="s">
        <v>88</v>
      </c>
      <c r="C252" s="29" t="s">
        <v>107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</row>
    <row r="253" spans="1:21" ht="44.25" customHeight="1">
      <c r="A253" s="51" t="s">
        <v>146</v>
      </c>
      <c r="B253" s="52" t="s">
        <v>154</v>
      </c>
      <c r="C253" s="3">
        <v>60</v>
      </c>
      <c r="D253" s="3">
        <v>0.8</v>
      </c>
      <c r="E253" s="3">
        <v>6.1</v>
      </c>
      <c r="F253" s="3">
        <v>3.6</v>
      </c>
      <c r="G253" s="3">
        <v>72.5</v>
      </c>
      <c r="H253" s="3">
        <v>0.02</v>
      </c>
      <c r="I253" s="3">
        <v>0.02</v>
      </c>
      <c r="J253" s="51">
        <v>241.63</v>
      </c>
      <c r="K253" s="51">
        <v>0</v>
      </c>
      <c r="L253" s="51">
        <v>17.32</v>
      </c>
      <c r="M253" s="51">
        <v>87.51</v>
      </c>
      <c r="N253" s="51">
        <v>160.13999999999999</v>
      </c>
      <c r="O253" s="51">
        <v>23.5</v>
      </c>
      <c r="P253" s="51">
        <v>11.17</v>
      </c>
      <c r="Q253" s="51">
        <v>18.8</v>
      </c>
      <c r="R253" s="51">
        <v>0.56000000000000005</v>
      </c>
      <c r="S253" s="51">
        <v>9.8699999999999992</v>
      </c>
      <c r="T253" s="51">
        <v>0.15</v>
      </c>
      <c r="U253" s="51">
        <v>10.98</v>
      </c>
    </row>
    <row r="254" spans="1:21" ht="21" customHeight="1">
      <c r="A254" s="4" t="s">
        <v>159</v>
      </c>
      <c r="B254" s="4" t="s">
        <v>160</v>
      </c>
      <c r="C254" s="4">
        <v>150</v>
      </c>
      <c r="D254" s="3">
        <v>6.98</v>
      </c>
      <c r="E254" s="3">
        <v>8.4</v>
      </c>
      <c r="F254" s="3">
        <v>19.87</v>
      </c>
      <c r="G254" s="3">
        <v>167.3</v>
      </c>
      <c r="H254" s="3">
        <v>0.06</v>
      </c>
      <c r="I254" s="3">
        <v>0.3</v>
      </c>
      <c r="J254" s="3">
        <v>51.11</v>
      </c>
      <c r="K254" s="3">
        <v>0.16</v>
      </c>
      <c r="L254" s="3">
        <v>0</v>
      </c>
      <c r="M254" s="3">
        <v>181</v>
      </c>
      <c r="N254" s="3">
        <v>159</v>
      </c>
      <c r="O254" s="3">
        <v>223</v>
      </c>
      <c r="P254" s="3">
        <v>32</v>
      </c>
      <c r="Q254" s="3">
        <v>291</v>
      </c>
      <c r="R254" s="3">
        <v>0.8</v>
      </c>
      <c r="S254" s="3">
        <v>28.82</v>
      </c>
      <c r="T254" s="3">
        <v>39</v>
      </c>
      <c r="U254" s="3">
        <v>49.63</v>
      </c>
    </row>
    <row r="255" spans="1:21" ht="21" customHeight="1">
      <c r="A255" s="4" t="s">
        <v>28</v>
      </c>
      <c r="B255" s="4" t="s">
        <v>161</v>
      </c>
      <c r="C255" s="6">
        <v>20</v>
      </c>
      <c r="D255" s="3">
        <v>1.44</v>
      </c>
      <c r="E255" s="3">
        <v>1.7</v>
      </c>
      <c r="F255" s="3">
        <v>11.1</v>
      </c>
      <c r="G255" s="3">
        <v>65.5</v>
      </c>
      <c r="H255" s="3">
        <v>0.01</v>
      </c>
      <c r="I255" s="3">
        <v>0.06</v>
      </c>
      <c r="J255" s="3">
        <v>5.64</v>
      </c>
      <c r="K255" s="3">
        <v>0</v>
      </c>
      <c r="L255" s="3">
        <v>0</v>
      </c>
      <c r="M255" s="3">
        <v>20</v>
      </c>
      <c r="N255" s="3">
        <v>61</v>
      </c>
      <c r="O255" s="3">
        <v>54</v>
      </c>
      <c r="P255" s="3">
        <v>6</v>
      </c>
      <c r="Q255" s="3">
        <v>38</v>
      </c>
      <c r="R255" s="3">
        <v>0</v>
      </c>
      <c r="S255" s="3">
        <v>1.4</v>
      </c>
      <c r="T255" s="3">
        <v>0.5</v>
      </c>
      <c r="U255" s="3">
        <v>7</v>
      </c>
    </row>
    <row r="256" spans="1:21" ht="21" customHeight="1">
      <c r="A256" s="3" t="s">
        <v>40</v>
      </c>
      <c r="B256" s="3" t="s">
        <v>41</v>
      </c>
      <c r="C256" s="4">
        <v>207</v>
      </c>
      <c r="D256" s="3">
        <v>0.2</v>
      </c>
      <c r="E256" s="3">
        <v>0.1</v>
      </c>
      <c r="F256" s="3">
        <v>6.6</v>
      </c>
      <c r="G256" s="3">
        <v>27.9</v>
      </c>
      <c r="H256" s="3">
        <v>0</v>
      </c>
      <c r="I256" s="3">
        <v>0.01</v>
      </c>
      <c r="J256" s="3">
        <v>0.38</v>
      </c>
      <c r="K256" s="3">
        <v>0</v>
      </c>
      <c r="L256" s="3">
        <v>1.1599999999999999</v>
      </c>
      <c r="M256" s="3">
        <v>1.26</v>
      </c>
      <c r="N256" s="3">
        <v>30.23</v>
      </c>
      <c r="O256" s="3">
        <v>67</v>
      </c>
      <c r="P256" s="3">
        <v>4.5599999999999996</v>
      </c>
      <c r="Q256" s="3">
        <v>8.52</v>
      </c>
      <c r="R256" s="3">
        <v>0.77</v>
      </c>
      <c r="S256" s="3">
        <v>0.01</v>
      </c>
      <c r="T256" s="3">
        <v>0.02</v>
      </c>
      <c r="U256" s="3">
        <v>0.7</v>
      </c>
    </row>
    <row r="257" spans="1:21" ht="21" customHeight="1">
      <c r="A257" s="3" t="s">
        <v>28</v>
      </c>
      <c r="B257" s="3" t="s">
        <v>30</v>
      </c>
      <c r="C257" s="3">
        <v>20</v>
      </c>
      <c r="D257" s="3">
        <v>1.3</v>
      </c>
      <c r="E257" s="3">
        <v>0.2</v>
      </c>
      <c r="F257" s="3">
        <v>6.7</v>
      </c>
      <c r="G257" s="3">
        <v>34.200000000000003</v>
      </c>
      <c r="H257" s="3">
        <v>0.04</v>
      </c>
      <c r="I257" s="3">
        <v>0.02</v>
      </c>
      <c r="J257" s="3">
        <v>0</v>
      </c>
      <c r="K257" s="3">
        <v>0</v>
      </c>
      <c r="L257" s="3">
        <v>0</v>
      </c>
      <c r="M257" s="3">
        <v>122</v>
      </c>
      <c r="N257" s="3">
        <v>49</v>
      </c>
      <c r="O257" s="3">
        <v>7</v>
      </c>
      <c r="P257" s="3">
        <v>9.4</v>
      </c>
      <c r="Q257" s="3">
        <v>31.6</v>
      </c>
      <c r="R257" s="3">
        <v>0.78</v>
      </c>
      <c r="S257" s="3">
        <v>0</v>
      </c>
      <c r="T257" s="3">
        <v>6.18</v>
      </c>
      <c r="U257" s="3">
        <v>0</v>
      </c>
    </row>
    <row r="258" spans="1:21" ht="21" customHeight="1">
      <c r="A258" s="3" t="s">
        <v>28</v>
      </c>
      <c r="B258" s="3" t="s">
        <v>29</v>
      </c>
      <c r="C258" s="3">
        <v>20</v>
      </c>
      <c r="D258" s="3">
        <v>1.52</v>
      </c>
      <c r="E258" s="3">
        <v>0.16</v>
      </c>
      <c r="F258" s="3">
        <v>9.84</v>
      </c>
      <c r="G258" s="3">
        <v>46.9</v>
      </c>
      <c r="H258" s="3">
        <v>0.02</v>
      </c>
      <c r="I258" s="3">
        <v>0.01</v>
      </c>
      <c r="J258" s="3">
        <v>0</v>
      </c>
      <c r="K258" s="3">
        <v>0</v>
      </c>
      <c r="L258" s="3">
        <v>0</v>
      </c>
      <c r="M258" s="3">
        <v>100</v>
      </c>
      <c r="N258" s="3">
        <v>19</v>
      </c>
      <c r="O258" s="3">
        <v>4</v>
      </c>
      <c r="P258" s="3">
        <v>3</v>
      </c>
      <c r="Q258" s="3">
        <v>13</v>
      </c>
      <c r="R258" s="3">
        <v>0.2</v>
      </c>
      <c r="S258" s="3">
        <v>0.64</v>
      </c>
      <c r="T258" s="3">
        <v>1.2</v>
      </c>
      <c r="U258" s="3">
        <v>2.9</v>
      </c>
    </row>
    <row r="259" spans="1:21" ht="21" customHeight="1">
      <c r="A259" s="4" t="s">
        <v>28</v>
      </c>
      <c r="B259" s="4" t="s">
        <v>138</v>
      </c>
      <c r="C259" s="3">
        <v>30</v>
      </c>
      <c r="D259" s="3">
        <v>3.27</v>
      </c>
      <c r="E259" s="3">
        <v>0.39</v>
      </c>
      <c r="F259" s="3">
        <v>20.64</v>
      </c>
      <c r="G259" s="3">
        <v>99.1</v>
      </c>
      <c r="H259" s="3">
        <v>0.05</v>
      </c>
      <c r="I259" s="3">
        <v>0.02</v>
      </c>
      <c r="J259" s="3">
        <v>0</v>
      </c>
      <c r="K259" s="3">
        <v>0</v>
      </c>
      <c r="L259" s="3">
        <v>0</v>
      </c>
      <c r="M259" s="3">
        <v>138</v>
      </c>
      <c r="N259" s="3">
        <v>46</v>
      </c>
      <c r="O259" s="3">
        <v>8</v>
      </c>
      <c r="P259" s="3">
        <v>12</v>
      </c>
      <c r="Q259" s="3">
        <v>32</v>
      </c>
      <c r="R259" s="3">
        <v>0.8</v>
      </c>
      <c r="S259" s="3">
        <v>0</v>
      </c>
      <c r="T259" s="3">
        <v>0</v>
      </c>
      <c r="U259" s="3">
        <v>0</v>
      </c>
    </row>
    <row r="260" spans="1:21" ht="21" customHeight="1">
      <c r="A260" s="3"/>
      <c r="B260" s="11" t="s">
        <v>31</v>
      </c>
      <c r="C260" s="11">
        <f>SUM(C253:C259)</f>
        <v>507</v>
      </c>
      <c r="D260" s="11">
        <f t="shared" ref="D260:U260" si="32">SUM(D253:D259)</f>
        <v>15.51</v>
      </c>
      <c r="E260" s="11">
        <f t="shared" si="32"/>
        <v>17.05</v>
      </c>
      <c r="F260" s="11">
        <f t="shared" si="32"/>
        <v>78.350000000000009</v>
      </c>
      <c r="G260" s="11">
        <f t="shared" si="32"/>
        <v>513.4</v>
      </c>
      <c r="H260" s="11">
        <f t="shared" si="32"/>
        <v>0.2</v>
      </c>
      <c r="I260" s="11">
        <f t="shared" si="32"/>
        <v>0.44000000000000006</v>
      </c>
      <c r="J260" s="11">
        <f t="shared" si="32"/>
        <v>298.76</v>
      </c>
      <c r="K260" s="11">
        <f t="shared" si="32"/>
        <v>0.16</v>
      </c>
      <c r="L260" s="11">
        <f t="shared" si="32"/>
        <v>18.48</v>
      </c>
      <c r="M260" s="11">
        <f t="shared" si="32"/>
        <v>649.77</v>
      </c>
      <c r="N260" s="11">
        <f t="shared" si="32"/>
        <v>524.37</v>
      </c>
      <c r="O260" s="11">
        <f t="shared" si="32"/>
        <v>386.5</v>
      </c>
      <c r="P260" s="11">
        <f t="shared" si="32"/>
        <v>78.13</v>
      </c>
      <c r="Q260" s="11">
        <f t="shared" si="32"/>
        <v>432.92</v>
      </c>
      <c r="R260" s="11">
        <f t="shared" si="32"/>
        <v>3.91</v>
      </c>
      <c r="S260" s="11">
        <f t="shared" si="32"/>
        <v>40.739999999999995</v>
      </c>
      <c r="T260" s="11">
        <f t="shared" si="32"/>
        <v>47.050000000000004</v>
      </c>
      <c r="U260" s="11">
        <f t="shared" si="32"/>
        <v>71.210000000000008</v>
      </c>
    </row>
    <row r="261" spans="1:21" ht="21" customHeight="1">
      <c r="A261" s="3"/>
      <c r="B261" s="15" t="s">
        <v>32</v>
      </c>
      <c r="C261" s="15">
        <f>C260</f>
        <v>507</v>
      </c>
      <c r="D261" s="15">
        <f>D260</f>
        <v>15.51</v>
      </c>
      <c r="E261" s="15">
        <f t="shared" ref="E261:U261" si="33">E260</f>
        <v>17.05</v>
      </c>
      <c r="F261" s="15">
        <f t="shared" si="33"/>
        <v>78.350000000000009</v>
      </c>
      <c r="G261" s="15">
        <f t="shared" si="33"/>
        <v>513.4</v>
      </c>
      <c r="H261" s="15">
        <f t="shared" si="33"/>
        <v>0.2</v>
      </c>
      <c r="I261" s="15">
        <f t="shared" si="33"/>
        <v>0.44000000000000006</v>
      </c>
      <c r="J261" s="15">
        <f t="shared" si="33"/>
        <v>298.76</v>
      </c>
      <c r="K261" s="15">
        <f t="shared" si="33"/>
        <v>0.16</v>
      </c>
      <c r="L261" s="15">
        <f t="shared" si="33"/>
        <v>18.48</v>
      </c>
      <c r="M261" s="15">
        <f t="shared" si="33"/>
        <v>649.77</v>
      </c>
      <c r="N261" s="15">
        <f t="shared" si="33"/>
        <v>524.37</v>
      </c>
      <c r="O261" s="15">
        <f t="shared" si="33"/>
        <v>386.5</v>
      </c>
      <c r="P261" s="15">
        <f t="shared" si="33"/>
        <v>78.13</v>
      </c>
      <c r="Q261" s="15">
        <f t="shared" si="33"/>
        <v>432.92</v>
      </c>
      <c r="R261" s="15">
        <f t="shared" si="33"/>
        <v>3.91</v>
      </c>
      <c r="S261" s="15">
        <f t="shared" si="33"/>
        <v>40.739999999999995</v>
      </c>
      <c r="T261" s="15">
        <f t="shared" si="33"/>
        <v>47.050000000000004</v>
      </c>
      <c r="U261" s="15">
        <f t="shared" si="33"/>
        <v>71.210000000000008</v>
      </c>
    </row>
    <row r="262" spans="1:21" ht="21" customHeight="1"/>
    <row r="263" spans="1:21">
      <c r="A263" s="36"/>
      <c r="B263" s="36"/>
      <c r="C263" s="36"/>
      <c r="D263" s="68" t="s">
        <v>87</v>
      </c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36"/>
      <c r="Q263" s="36"/>
      <c r="R263" s="36"/>
      <c r="S263" s="36"/>
      <c r="T263" s="36"/>
      <c r="U263" s="36"/>
    </row>
    <row r="264" spans="1:21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36"/>
      <c r="U264" s="36"/>
    </row>
    <row r="265" spans="1:21" ht="15.75">
      <c r="A265" s="36"/>
      <c r="B265" s="67" t="s">
        <v>83</v>
      </c>
      <c r="C265" s="63" t="s">
        <v>82</v>
      </c>
      <c r="D265" s="63"/>
      <c r="E265" s="63"/>
      <c r="F265" s="64" t="s">
        <v>5</v>
      </c>
      <c r="G265" s="66" t="s">
        <v>79</v>
      </c>
      <c r="H265" s="66"/>
      <c r="I265" s="66"/>
      <c r="J265" s="66"/>
      <c r="K265" s="66"/>
      <c r="L265" s="66" t="s">
        <v>80</v>
      </c>
      <c r="M265" s="66"/>
      <c r="N265" s="66"/>
      <c r="O265" s="66"/>
      <c r="P265" s="66"/>
      <c r="Q265" s="66"/>
      <c r="R265" s="66"/>
      <c r="S265" s="66"/>
      <c r="T265" s="66"/>
      <c r="U265" s="36"/>
    </row>
    <row r="266" spans="1:21" ht="30">
      <c r="A266" s="36"/>
      <c r="B266" s="67"/>
      <c r="C266" s="37" t="s">
        <v>2</v>
      </c>
      <c r="D266" s="23" t="s">
        <v>3</v>
      </c>
      <c r="E266" s="23" t="s">
        <v>4</v>
      </c>
      <c r="F266" s="65"/>
      <c r="G266" s="40" t="s">
        <v>6</v>
      </c>
      <c r="H266" s="40" t="s">
        <v>7</v>
      </c>
      <c r="I266" s="40" t="s">
        <v>8</v>
      </c>
      <c r="J266" s="40" t="s">
        <v>9</v>
      </c>
      <c r="K266" s="40" t="s">
        <v>10</v>
      </c>
      <c r="L266" s="40" t="s">
        <v>11</v>
      </c>
      <c r="M266" s="40" t="s">
        <v>12</v>
      </c>
      <c r="N266" s="40" t="s">
        <v>13</v>
      </c>
      <c r="O266" s="40" t="s">
        <v>14</v>
      </c>
      <c r="P266" s="40" t="s">
        <v>15</v>
      </c>
      <c r="Q266" s="40" t="s">
        <v>16</v>
      </c>
      <c r="R266" s="40" t="s">
        <v>17</v>
      </c>
      <c r="S266" s="40" t="s">
        <v>18</v>
      </c>
      <c r="T266" s="40" t="s">
        <v>19</v>
      </c>
      <c r="U266" s="36"/>
    </row>
    <row r="267" spans="1:21">
      <c r="B267" s="67"/>
      <c r="C267" s="40" t="s">
        <v>20</v>
      </c>
      <c r="D267" s="40" t="s">
        <v>20</v>
      </c>
      <c r="E267" s="40" t="s">
        <v>20</v>
      </c>
      <c r="F267" s="39" t="s">
        <v>21</v>
      </c>
      <c r="G267" s="40" t="s">
        <v>22</v>
      </c>
      <c r="H267" s="40" t="s">
        <v>22</v>
      </c>
      <c r="I267" s="40" t="s">
        <v>23</v>
      </c>
      <c r="J267" s="40" t="s">
        <v>24</v>
      </c>
      <c r="K267" s="40" t="s">
        <v>22</v>
      </c>
      <c r="L267" s="40" t="s">
        <v>22</v>
      </c>
      <c r="M267" s="40" t="s">
        <v>22</v>
      </c>
      <c r="N267" s="40" t="s">
        <v>22</v>
      </c>
      <c r="O267" s="40" t="s">
        <v>22</v>
      </c>
      <c r="P267" s="40" t="s">
        <v>22</v>
      </c>
      <c r="Q267" s="40" t="s">
        <v>22</v>
      </c>
      <c r="R267" s="40" t="s">
        <v>24</v>
      </c>
      <c r="S267" s="40" t="s">
        <v>24</v>
      </c>
      <c r="T267" s="40" t="s">
        <v>24</v>
      </c>
    </row>
    <row r="268" spans="1:21">
      <c r="B268" s="4" t="s">
        <v>84</v>
      </c>
      <c r="C268" s="38">
        <f t="shared" ref="C268:T268" si="34">D28+D51+D74+D98+D119+D135+D157+D179+D201+D223+D245+D261</f>
        <v>317.89000000000004</v>
      </c>
      <c r="D268" s="24">
        <f t="shared" si="34"/>
        <v>313.88000000000005</v>
      </c>
      <c r="E268" s="24">
        <f t="shared" si="34"/>
        <v>1522.9299999999996</v>
      </c>
      <c r="F268" s="24">
        <f t="shared" si="34"/>
        <v>10180.94</v>
      </c>
      <c r="G268" s="24">
        <f t="shared" si="34"/>
        <v>4.2700000000000005</v>
      </c>
      <c r="H268" s="24">
        <f t="shared" si="34"/>
        <v>3.5300000000000002</v>
      </c>
      <c r="I268" s="24">
        <f t="shared" si="34"/>
        <v>4174.2800000000007</v>
      </c>
      <c r="J268" s="24">
        <f t="shared" si="34"/>
        <v>2.7300000000000004</v>
      </c>
      <c r="K268" s="24">
        <f t="shared" si="34"/>
        <v>283.16000000000003</v>
      </c>
      <c r="L268" s="24">
        <f t="shared" si="34"/>
        <v>9743.3200000000015</v>
      </c>
      <c r="M268" s="24">
        <f t="shared" si="34"/>
        <v>10242.470000000001</v>
      </c>
      <c r="N268" s="24">
        <f t="shared" si="34"/>
        <v>4049.3199999999997</v>
      </c>
      <c r="O268" s="24">
        <f t="shared" si="34"/>
        <v>1721.21</v>
      </c>
      <c r="P268" s="24">
        <f t="shared" si="34"/>
        <v>5610.2</v>
      </c>
      <c r="Q268" s="24">
        <f t="shared" si="34"/>
        <v>95.94</v>
      </c>
      <c r="R268" s="24">
        <f t="shared" si="34"/>
        <v>761.20999999999992</v>
      </c>
      <c r="S268" s="24">
        <f t="shared" si="34"/>
        <v>319.55000000000007</v>
      </c>
      <c r="T268" s="24">
        <f t="shared" si="34"/>
        <v>1533.6</v>
      </c>
      <c r="U268" s="8"/>
    </row>
    <row r="269" spans="1:21" ht="15" customHeight="1">
      <c r="B269" s="4" t="s">
        <v>85</v>
      </c>
      <c r="C269" s="25">
        <f>C268/12</f>
        <v>26.490833333333338</v>
      </c>
      <c r="D269" s="25">
        <f t="shared" ref="D269:T269" si="35">D268/12</f>
        <v>26.15666666666667</v>
      </c>
      <c r="E269" s="24">
        <f t="shared" si="35"/>
        <v>126.9108333333333</v>
      </c>
      <c r="F269" s="24">
        <f>F268/12</f>
        <v>848.41166666666675</v>
      </c>
      <c r="G269" s="25">
        <f t="shared" si="35"/>
        <v>0.35583333333333339</v>
      </c>
      <c r="H269" s="25">
        <f t="shared" si="35"/>
        <v>0.29416666666666669</v>
      </c>
      <c r="I269" s="24">
        <f t="shared" si="35"/>
        <v>347.85666666666674</v>
      </c>
      <c r="J269" s="25">
        <f t="shared" si="35"/>
        <v>0.22750000000000004</v>
      </c>
      <c r="K269" s="24">
        <f t="shared" si="35"/>
        <v>23.596666666666668</v>
      </c>
      <c r="L269" s="24">
        <f t="shared" si="35"/>
        <v>811.9433333333335</v>
      </c>
      <c r="M269" s="24">
        <f t="shared" si="35"/>
        <v>853.5391666666668</v>
      </c>
      <c r="N269" s="24">
        <f t="shared" si="35"/>
        <v>337.44333333333333</v>
      </c>
      <c r="O269" s="24">
        <f t="shared" si="35"/>
        <v>143.43416666666667</v>
      </c>
      <c r="P269" s="24">
        <f t="shared" si="35"/>
        <v>467.51666666666665</v>
      </c>
      <c r="Q269" s="25">
        <f t="shared" si="35"/>
        <v>7.9950000000000001</v>
      </c>
      <c r="R269" s="24">
        <f t="shared" si="35"/>
        <v>63.434166666666663</v>
      </c>
      <c r="S269" s="24">
        <f t="shared" si="35"/>
        <v>26.629166666666674</v>
      </c>
      <c r="T269" s="24">
        <f t="shared" si="35"/>
        <v>127.8</v>
      </c>
      <c r="U269" s="8"/>
    </row>
    <row r="270" spans="1:21" ht="26.25" customHeight="1">
      <c r="B270" s="5" t="s">
        <v>86</v>
      </c>
      <c r="C270" s="54">
        <v>12.64</v>
      </c>
      <c r="D270" s="54">
        <f>D268*9/F268*100</f>
        <v>27.747143191100239</v>
      </c>
      <c r="E270" s="54">
        <f>E268*4*100/F268</f>
        <v>59.834553587389756</v>
      </c>
      <c r="F270" s="2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</row>
    <row r="272" spans="1:21" ht="18.75" customHeight="1"/>
    <row r="273" spans="2:10">
      <c r="B273" s="59" t="s">
        <v>166</v>
      </c>
      <c r="C273" s="60"/>
      <c r="D273" s="60"/>
      <c r="E273" s="60"/>
      <c r="F273" s="60"/>
      <c r="G273" s="60"/>
      <c r="H273" s="60"/>
      <c r="I273" s="60"/>
      <c r="J273" s="60"/>
    </row>
  </sheetData>
  <sheetProtection formatCells="0" formatColumns="0" formatRows="0" insertColumns="0" insertRows="0" insertHyperlinks="0" deleteColumns="0" deleteRows="0" sort="0" autoFilter="0" pivotTables="0"/>
  <mergeCells count="111">
    <mergeCell ref="H32:L32"/>
    <mergeCell ref="M32:U32"/>
    <mergeCell ref="A54:A55"/>
    <mergeCell ref="B54:B55"/>
    <mergeCell ref="C54:C55"/>
    <mergeCell ref="D54:F54"/>
    <mergeCell ref="A1:B1"/>
    <mergeCell ref="O1:U1"/>
    <mergeCell ref="O2:U2"/>
    <mergeCell ref="O3:U3"/>
    <mergeCell ref="M54:U54"/>
    <mergeCell ref="A53:U53"/>
    <mergeCell ref="A32:A33"/>
    <mergeCell ref="B32:B33"/>
    <mergeCell ref="C32:C33"/>
    <mergeCell ref="D32:F32"/>
    <mergeCell ref="G32:G33"/>
    <mergeCell ref="G54:G55"/>
    <mergeCell ref="H54:L54"/>
    <mergeCell ref="A6:U6"/>
    <mergeCell ref="A8:U8"/>
    <mergeCell ref="A31:U31"/>
    <mergeCell ref="H9:L9"/>
    <mergeCell ref="M9:U9"/>
    <mergeCell ref="D77:F77"/>
    <mergeCell ref="G77:G78"/>
    <mergeCell ref="H77:L77"/>
    <mergeCell ref="M77:U77"/>
    <mergeCell ref="A121:U121"/>
    <mergeCell ref="D122:F122"/>
    <mergeCell ref="G122:G123"/>
    <mergeCell ref="H122:L122"/>
    <mergeCell ref="M122:U122"/>
    <mergeCell ref="H101:L101"/>
    <mergeCell ref="G9:G10"/>
    <mergeCell ref="C9:C10"/>
    <mergeCell ref="B9:B10"/>
    <mergeCell ref="A9:A10"/>
    <mergeCell ref="D9:F9"/>
    <mergeCell ref="A137:U137"/>
    <mergeCell ref="A159:U159"/>
    <mergeCell ref="A181:U181"/>
    <mergeCell ref="A203:U203"/>
    <mergeCell ref="M182:U182"/>
    <mergeCell ref="A122:A123"/>
    <mergeCell ref="A76:U76"/>
    <mergeCell ref="A100:U100"/>
    <mergeCell ref="A101:A102"/>
    <mergeCell ref="B101:B102"/>
    <mergeCell ref="C101:C102"/>
    <mergeCell ref="D101:F101"/>
    <mergeCell ref="G101:G102"/>
    <mergeCell ref="B122:B123"/>
    <mergeCell ref="C122:C123"/>
    <mergeCell ref="M101:U101"/>
    <mergeCell ref="A77:A78"/>
    <mergeCell ref="B77:B78"/>
    <mergeCell ref="C77:C78"/>
    <mergeCell ref="A204:A205"/>
    <mergeCell ref="B204:B205"/>
    <mergeCell ref="C204:C205"/>
    <mergeCell ref="D204:F204"/>
    <mergeCell ref="A182:A183"/>
    <mergeCell ref="G160:G161"/>
    <mergeCell ref="H160:L160"/>
    <mergeCell ref="M160:U160"/>
    <mergeCell ref="A138:A139"/>
    <mergeCell ref="B138:B139"/>
    <mergeCell ref="C138:C139"/>
    <mergeCell ref="D138:F138"/>
    <mergeCell ref="G138:G139"/>
    <mergeCell ref="H138:L138"/>
    <mergeCell ref="M138:U138"/>
    <mergeCell ref="A160:A161"/>
    <mergeCell ref="B160:B161"/>
    <mergeCell ref="C160:C161"/>
    <mergeCell ref="D160:F160"/>
    <mergeCell ref="D226:F226"/>
    <mergeCell ref="G226:G227"/>
    <mergeCell ref="G204:G205"/>
    <mergeCell ref="H204:L204"/>
    <mergeCell ref="M204:U204"/>
    <mergeCell ref="B182:B183"/>
    <mergeCell ref="C182:C183"/>
    <mergeCell ref="D182:F182"/>
    <mergeCell ref="G182:G183"/>
    <mergeCell ref="H182:L182"/>
    <mergeCell ref="A2:G2"/>
    <mergeCell ref="A3:G3"/>
    <mergeCell ref="B273:J273"/>
    <mergeCell ref="A225:U225"/>
    <mergeCell ref="A247:U247"/>
    <mergeCell ref="C265:E265"/>
    <mergeCell ref="F265:F266"/>
    <mergeCell ref="G265:K265"/>
    <mergeCell ref="L265:T265"/>
    <mergeCell ref="B265:B267"/>
    <mergeCell ref="D263:O263"/>
    <mergeCell ref="A264:S264"/>
    <mergeCell ref="H226:L226"/>
    <mergeCell ref="M226:U226"/>
    <mergeCell ref="A248:A249"/>
    <mergeCell ref="B248:B249"/>
    <mergeCell ref="C248:C249"/>
    <mergeCell ref="D248:F248"/>
    <mergeCell ref="G248:G249"/>
    <mergeCell ref="H248:L248"/>
    <mergeCell ref="M248:U248"/>
    <mergeCell ref="A226:A227"/>
    <mergeCell ref="B226:B227"/>
    <mergeCell ref="C226:C227"/>
  </mergeCells>
  <pageMargins left="0.70866141732283472" right="0.70866141732283472" top="0.74803149606299213" bottom="0.74803149606299213" header="0.31496062992125984" footer="0.31496062992125984"/>
  <pageSetup scale="65" orientation="landscape" r:id="rId1"/>
  <headerFooter>
    <oddFooter>&amp;R&amp;12&amp;P</oddFooter>
  </headerFooter>
  <rowBreaks count="11" manualBreakCount="11">
    <brk id="30" max="20" man="1"/>
    <brk id="52" max="20" man="1"/>
    <brk id="75" max="20" man="1"/>
    <brk id="99" max="20" man="1"/>
    <brk id="120" max="20" man="1"/>
    <brk id="136" max="20" man="1"/>
    <brk id="158" max="20" man="1"/>
    <brk id="180" max="20" man="1"/>
    <brk id="202" max="20" man="1"/>
    <brk id="224" max="20" man="1"/>
    <brk id="246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7-10</vt:lpstr>
      <vt:lpstr>' 7-10'!Область_печати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2021-12-03T11:15:38Z</cp:lastPrinted>
  <dcterms:created xsi:type="dcterms:W3CDTF">2021-09-10T05:35:55Z</dcterms:created>
  <dcterms:modified xsi:type="dcterms:W3CDTF">2024-09-10T10:20:27Z</dcterms:modified>
  <cp:category/>
</cp:coreProperties>
</file>